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Denne_projektmappe"/>
  <mc:AlternateContent xmlns:mc="http://schemas.openxmlformats.org/markup-compatibility/2006">
    <mc:Choice Requires="x15">
      <x15ac:absPath xmlns:x15ac="http://schemas.microsoft.com/office/spreadsheetml/2010/11/ac" url="D:\Elting\Produkt\Kalendere\"/>
    </mc:Choice>
  </mc:AlternateContent>
  <xr:revisionPtr revIDLastSave="0" documentId="13_ncr:1_{8F6A1FF6-9D80-4184-A133-F27920248CD9}" xr6:coauthVersionLast="47" xr6:coauthVersionMax="47" xr10:uidLastSave="{00000000-0000-0000-0000-000000000000}"/>
  <bookViews>
    <workbookView xWindow="-108" yWindow="-108" windowWidth="23256" windowHeight="12576" xr2:uid="{00000000-000D-0000-FFFF-FFFF00000000}"/>
  </bookViews>
  <sheets>
    <sheet name="TipsPlus" sheetId="14" r:id="rId1"/>
    <sheet name="Licens" sheetId="12" r:id="rId2"/>
    <sheet name="Halvår" sheetId="1" r:id="rId3"/>
    <sheet name="Måned" sheetId="8" r:id="rId4"/>
    <sheet name="Indstillinger" sheetId="3" r:id="rId5"/>
  </sheets>
  <definedNames>
    <definedName name="appName">"Kalender Plus"</definedName>
    <definedName name="appVers">"2212"</definedName>
    <definedName name="calend1" localSheetId="3">Måned!$D$2:$AL$22</definedName>
    <definedName name="dayOne" localSheetId="4">Indstillinger!$R$6</definedName>
    <definedName name="dayOne" localSheetId="3">Indstillinger!$R$6</definedName>
    <definedName name="h1Formulas1">Halvår!$C$6:$C$36,Halvår!$E$6:$E$36,Halvår!$G$6:$G$36,Halvår!$I$6:$I$36,Halvår!$K$6:$K$36,Halvår!$M$6:$M$36,Halvår!$O$6:$O$36,Halvår!$Q$6:$Q$36,Halvår!$S$6:$S$36,Halvår!$U$6:$U$36,Halvår!$W$6:$W$36,Halvår!$Y$6:$Y$36</definedName>
    <definedName name="h1Formulas2">Halvår!$D$6:$D$36,Halvår!$H$6:$H$36,Halvår!$L$6:$L$36,Halvår!$P$6:$P$36,Halvår!$T$6:$T$36,Halvår!$X$6:$X$36</definedName>
    <definedName name="h2Formulas1">Halvår!$C$39:$C$69,Halvår!$E$39:$E$69,Halvår!$G$39:$G$69,Halvår!$I$39:$I$69,Halvår!$K$39:$K$69,Halvår!$M$39:$M$69,Halvår!$O$39:$O$69,Halvår!$Q$39:$Q$69,Halvår!$S$39:$S$69,Halvår!$U$39:$U$69,Halvår!$W$39:$W$69,Halvår!$Y$39:$Y$69</definedName>
    <definedName name="h2Formulas2">Halvår!$D$39:$D$69,Halvår!$H$39:$H$69,Halvår!$L$39:$L$69,Halvår!$P$39:$P$69,Halvår!$T$39:$T$69,Halvår!$X$39:$X$69</definedName>
    <definedName name="half1" localSheetId="2">Halvår!$B$4:$Y$36</definedName>
    <definedName name="half2" localSheetId="2">Halvår!$B$37:$Y$69</definedName>
    <definedName name="headMth">Måned!$D$2:$AL$10,Måned!$D$23:$AL$31,Måned!$D$44:$AL$52,Måned!$D$65:$AL$73,Måned!$D$86:$AL$94,Måned!$D$107:$AL$115,Måned!$D$128:$AL$136,Måned!$D$149:$AL$157,Måned!$D$170:$AL$178,Måned!$D$191:$AL$199,Måned!$D$212:$AL$220,Måned!$D$233:$AL$241</definedName>
    <definedName name="month1">Indstillinger!$C$5</definedName>
    <definedName name="optionsColor">Indstillinger!$B$17:$D$22</definedName>
    <definedName name="showDates1">Indstillinger!$B$1</definedName>
    <definedName name="showDates2">Indstillinger!$C$1</definedName>
    <definedName name="_xlnm.Print_Area" localSheetId="2">Halvår!$C$4:$Y$69</definedName>
    <definedName name="_xlnm.Print_Area" localSheetId="1">Licens!$B$2:$C$13</definedName>
    <definedName name="_xlnm.Print_Area" localSheetId="3">Måned!$C$2:$AL$253</definedName>
    <definedName name="_xlnm.Print_Area" localSheetId="0">TipsPlus!$B$2:$C$44</definedName>
    <definedName name="xCal">Indstillinger!$Q$5:$V$18</definedName>
    <definedName name="year">Indstillinger!$C$6</definedName>
    <definedName name="zDates1">tbCal1[Dato]</definedName>
    <definedName name="zDates2">tbCal2[Dato]</definedName>
  </definedNames>
  <calcPr calcId="191029" iterate="1" iterateCount="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 i="3" l="1"/>
  <c r="B1" i="3"/>
  <c r="O6" i="3"/>
  <c r="J6" i="3" s="1"/>
  <c r="O7" i="3"/>
  <c r="J7" i="3" s="1"/>
  <c r="O8" i="3"/>
  <c r="J8" i="3" s="1"/>
  <c r="O9" i="3"/>
  <c r="J9" i="3" s="1"/>
  <c r="O10" i="3"/>
  <c r="J10" i="3" s="1"/>
  <c r="O11" i="3"/>
  <c r="J11" i="3" s="1"/>
  <c r="O12" i="3"/>
  <c r="J12" i="3" s="1"/>
  <c r="O13" i="3"/>
  <c r="J13" i="3" s="1"/>
  <c r="O14" i="3"/>
  <c r="J14" i="3" s="1"/>
  <c r="O15" i="3"/>
  <c r="J15" i="3" s="1"/>
  <c r="O16" i="3"/>
  <c r="J16" i="3" s="1"/>
  <c r="O17" i="3"/>
  <c r="J17" i="3" s="1"/>
  <c r="R6" i="3"/>
  <c r="V6" i="3" s="1"/>
  <c r="D23" i="8" s="1"/>
  <c r="B50" i="14"/>
  <c r="B6" i="1"/>
  <c r="E6" i="1" s="1"/>
  <c r="B3" i="14"/>
  <c r="C2" i="14"/>
  <c r="B2" i="12"/>
  <c r="B10" i="12"/>
  <c r="AH241" i="8"/>
  <c r="AC241" i="8"/>
  <c r="X241" i="8"/>
  <c r="S241" i="8"/>
  <c r="N241" i="8"/>
  <c r="I241" i="8"/>
  <c r="D241" i="8"/>
  <c r="AH220" i="8"/>
  <c r="AC220" i="8"/>
  <c r="X220" i="8"/>
  <c r="S220" i="8"/>
  <c r="N220" i="8"/>
  <c r="I220" i="8"/>
  <c r="D220" i="8"/>
  <c r="AH199" i="8"/>
  <c r="AC199" i="8"/>
  <c r="X199" i="8"/>
  <c r="S199" i="8"/>
  <c r="N199" i="8"/>
  <c r="I199" i="8"/>
  <c r="D199" i="8"/>
  <c r="AH178" i="8"/>
  <c r="AC178" i="8"/>
  <c r="X178" i="8"/>
  <c r="S178" i="8"/>
  <c r="N178" i="8"/>
  <c r="I178" i="8"/>
  <c r="D178" i="8"/>
  <c r="AH157" i="8"/>
  <c r="AC157" i="8"/>
  <c r="X157" i="8"/>
  <c r="S157" i="8"/>
  <c r="N157" i="8"/>
  <c r="I157" i="8"/>
  <c r="D157" i="8"/>
  <c r="AH136" i="8"/>
  <c r="AC136" i="8"/>
  <c r="X136" i="8"/>
  <c r="S136" i="8"/>
  <c r="N136" i="8"/>
  <c r="I136" i="8"/>
  <c r="D136" i="8"/>
  <c r="AH115" i="8"/>
  <c r="AC115" i="8"/>
  <c r="X115" i="8"/>
  <c r="S115" i="8"/>
  <c r="N115" i="8"/>
  <c r="I115" i="8"/>
  <c r="D115" i="8"/>
  <c r="AH94" i="8"/>
  <c r="AC94" i="8"/>
  <c r="X94" i="8"/>
  <c r="S94" i="8"/>
  <c r="N94" i="8"/>
  <c r="I94" i="8"/>
  <c r="D94" i="8"/>
  <c r="AH73" i="8"/>
  <c r="AC73" i="8"/>
  <c r="X73" i="8"/>
  <c r="S73" i="8"/>
  <c r="N73" i="8"/>
  <c r="I73" i="8"/>
  <c r="D73" i="8"/>
  <c r="AH52" i="8"/>
  <c r="AC52" i="8"/>
  <c r="X52" i="8"/>
  <c r="S52" i="8"/>
  <c r="N52" i="8"/>
  <c r="I52" i="8"/>
  <c r="D52" i="8"/>
  <c r="AH31" i="8"/>
  <c r="AC31" i="8"/>
  <c r="X31" i="8"/>
  <c r="S31" i="8"/>
  <c r="N31" i="8"/>
  <c r="I31" i="8"/>
  <c r="D31" i="8"/>
  <c r="AH10" i="8"/>
  <c r="AC10" i="8"/>
  <c r="X10" i="8"/>
  <c r="S10" i="8"/>
  <c r="N10" i="8"/>
  <c r="I10" i="8"/>
  <c r="D10" i="8"/>
  <c r="B7" i="1" l="1"/>
  <c r="B8" i="1" s="1"/>
  <c r="E8" i="1" s="1"/>
  <c r="C1" i="1"/>
  <c r="C2" i="1" s="1"/>
  <c r="T6" i="3"/>
  <c r="U6" i="3" s="1"/>
  <c r="D25" i="8" s="1"/>
  <c r="D26" i="8" s="1"/>
  <c r="D27" i="8" s="1"/>
  <c r="D28" i="8" s="1"/>
  <c r="D29" i="8" s="1"/>
  <c r="D30" i="8" s="1"/>
  <c r="S6" i="3"/>
  <c r="B39" i="1"/>
  <c r="F6" i="1"/>
  <c r="C4" i="1"/>
  <c r="L3" i="8"/>
  <c r="R5" i="3"/>
  <c r="R7" i="3"/>
  <c r="R8" i="3" s="1"/>
  <c r="D6" i="1"/>
  <c r="C6" i="1"/>
  <c r="C5" i="1"/>
  <c r="D7" i="1" l="1"/>
  <c r="G4" i="1"/>
  <c r="I6" i="1"/>
  <c r="C37" i="1"/>
  <c r="E39" i="1"/>
  <c r="C7" i="1"/>
  <c r="E7" i="1"/>
  <c r="H6" i="1"/>
  <c r="G1" i="1"/>
  <c r="G2" i="1" s="1"/>
  <c r="J6" i="1"/>
  <c r="L6" i="1" s="1"/>
  <c r="F7" i="1"/>
  <c r="B40" i="1"/>
  <c r="E40" i="1" s="1"/>
  <c r="E25" i="8"/>
  <c r="E26" i="8" s="1"/>
  <c r="E27" i="8" s="1"/>
  <c r="E28" i="8" s="1"/>
  <c r="E29" i="8" s="1"/>
  <c r="E30" i="8" s="1"/>
  <c r="D11" i="8"/>
  <c r="D39" i="1"/>
  <c r="G5" i="1"/>
  <c r="C39" i="1"/>
  <c r="F39" i="1"/>
  <c r="C38" i="1"/>
  <c r="G6" i="1"/>
  <c r="V7" i="3"/>
  <c r="T7" i="3"/>
  <c r="U7" i="3" s="1"/>
  <c r="D46" i="8" s="1"/>
  <c r="S7" i="3"/>
  <c r="V5" i="3"/>
  <c r="D2" i="8" s="1"/>
  <c r="T5" i="3"/>
  <c r="U5" i="3" s="1"/>
  <c r="D4" i="8" s="1"/>
  <c r="S5" i="3"/>
  <c r="D40" i="1"/>
  <c r="C40" i="1"/>
  <c r="B41" i="1"/>
  <c r="E41" i="1" s="1"/>
  <c r="D8" i="1"/>
  <c r="B9" i="1"/>
  <c r="E9" i="1" s="1"/>
  <c r="C8" i="1"/>
  <c r="V8" i="3"/>
  <c r="R9" i="3"/>
  <c r="S8" i="3"/>
  <c r="T8" i="3"/>
  <c r="U8" i="3" s="1"/>
  <c r="D67" i="8" s="1"/>
  <c r="K1" i="1" l="1"/>
  <c r="K2" i="1" s="1"/>
  <c r="K5" i="1"/>
  <c r="K4" i="1"/>
  <c r="K6" i="1"/>
  <c r="J7" i="1"/>
  <c r="M7" i="1" s="1"/>
  <c r="E11" i="8"/>
  <c r="C11" i="8"/>
  <c r="F8" i="1"/>
  <c r="I7" i="1"/>
  <c r="H39" i="1"/>
  <c r="I39" i="1"/>
  <c r="N6" i="1"/>
  <c r="Q6" i="1" s="1"/>
  <c r="M6" i="1"/>
  <c r="F25" i="8"/>
  <c r="G25" i="8" s="1"/>
  <c r="H25" i="8" s="1"/>
  <c r="H7" i="1"/>
  <c r="G7" i="1"/>
  <c r="I11" i="8"/>
  <c r="I13" i="8" s="1"/>
  <c r="J13" i="8" s="1"/>
  <c r="D13" i="8"/>
  <c r="C13" i="8" s="1"/>
  <c r="D12" i="8"/>
  <c r="G38" i="1"/>
  <c r="G39" i="1"/>
  <c r="F40" i="1"/>
  <c r="G37" i="1"/>
  <c r="J39" i="1"/>
  <c r="AF25" i="8"/>
  <c r="AG25" i="8" s="1"/>
  <c r="D53" i="8"/>
  <c r="AF4" i="8"/>
  <c r="D32" i="8"/>
  <c r="C32" i="8" s="1"/>
  <c r="E46" i="8"/>
  <c r="D47" i="8"/>
  <c r="D48" i="8" s="1"/>
  <c r="D49" i="8" s="1"/>
  <c r="D50" i="8" s="1"/>
  <c r="D51" i="8" s="1"/>
  <c r="E4" i="8"/>
  <c r="D5" i="8"/>
  <c r="D6" i="8" s="1"/>
  <c r="D7" i="8" s="1"/>
  <c r="D8" i="8" s="1"/>
  <c r="D9" i="8" s="1"/>
  <c r="AF2" i="8"/>
  <c r="L24" i="8"/>
  <c r="D44" i="8"/>
  <c r="D68" i="8"/>
  <c r="D69" i="8" s="1"/>
  <c r="D70" i="8" s="1"/>
  <c r="D71" i="8" s="1"/>
  <c r="D72" i="8" s="1"/>
  <c r="E67" i="8"/>
  <c r="C9" i="1"/>
  <c r="D9" i="1"/>
  <c r="B10" i="1"/>
  <c r="E10" i="1" s="1"/>
  <c r="D41" i="1"/>
  <c r="C41" i="1"/>
  <c r="B42" i="1"/>
  <c r="E42" i="1" s="1"/>
  <c r="R10" i="3"/>
  <c r="V9" i="3"/>
  <c r="T9" i="3"/>
  <c r="U9" i="3" s="1"/>
  <c r="D88" i="8" s="1"/>
  <c r="S9" i="3"/>
  <c r="D65" i="8"/>
  <c r="L45" i="8"/>
  <c r="AF23" i="8"/>
  <c r="G26" i="8" l="1"/>
  <c r="G27" i="8" s="1"/>
  <c r="G28" i="8" s="1"/>
  <c r="G29" i="8" s="1"/>
  <c r="G30" i="8" s="1"/>
  <c r="J8" i="1"/>
  <c r="M8" i="1" s="1"/>
  <c r="K7" i="1"/>
  <c r="L7" i="1"/>
  <c r="J11" i="8"/>
  <c r="P6" i="1"/>
  <c r="D55" i="8"/>
  <c r="C55" i="8" s="1"/>
  <c r="C53" i="8"/>
  <c r="O6" i="1"/>
  <c r="N39" i="1"/>
  <c r="Q39" i="1" s="1"/>
  <c r="M39" i="1"/>
  <c r="I8" i="1"/>
  <c r="F9" i="1"/>
  <c r="H8" i="1"/>
  <c r="G8" i="1"/>
  <c r="O4" i="1"/>
  <c r="O1" i="1"/>
  <c r="O2" i="1" s="1"/>
  <c r="R6" i="1"/>
  <c r="U6" i="1" s="1"/>
  <c r="N7" i="1"/>
  <c r="Q7" i="1" s="1"/>
  <c r="O5" i="1"/>
  <c r="G40" i="1"/>
  <c r="I40" i="1"/>
  <c r="F26" i="8"/>
  <c r="F27" i="8" s="1"/>
  <c r="F28" i="8" s="1"/>
  <c r="F29" i="8" s="1"/>
  <c r="F30" i="8" s="1"/>
  <c r="I14" i="8"/>
  <c r="F41" i="1"/>
  <c r="I41" i="1" s="1"/>
  <c r="I15" i="8"/>
  <c r="J15" i="8" s="1"/>
  <c r="H40" i="1"/>
  <c r="N11" i="8"/>
  <c r="I12" i="8"/>
  <c r="D15" i="8"/>
  <c r="C15" i="8" s="1"/>
  <c r="E13" i="8"/>
  <c r="D14" i="8"/>
  <c r="I53" i="8"/>
  <c r="N53" i="8" s="1"/>
  <c r="D54" i="8"/>
  <c r="E53" i="8"/>
  <c r="K37" i="1"/>
  <c r="L39" i="1"/>
  <c r="J40" i="1"/>
  <c r="K38" i="1"/>
  <c r="K39" i="1"/>
  <c r="AF46" i="8"/>
  <c r="AF47" i="8" s="1"/>
  <c r="AF48" i="8" s="1"/>
  <c r="AF49" i="8" s="1"/>
  <c r="AF50" i="8" s="1"/>
  <c r="AF51" i="8" s="1"/>
  <c r="AF26" i="8"/>
  <c r="AF27" i="8" s="1"/>
  <c r="AF28" i="8" s="1"/>
  <c r="AF29" i="8" s="1"/>
  <c r="AF30" i="8" s="1"/>
  <c r="D74" i="8"/>
  <c r="D75" i="8" s="1"/>
  <c r="E5" i="8"/>
  <c r="E6" i="8" s="1"/>
  <c r="E7" i="8" s="1"/>
  <c r="E8" i="8" s="1"/>
  <c r="E9" i="8" s="1"/>
  <c r="F4" i="8"/>
  <c r="F46" i="8"/>
  <c r="E47" i="8"/>
  <c r="E48" i="8" s="1"/>
  <c r="E49" i="8" s="1"/>
  <c r="E50" i="8" s="1"/>
  <c r="E51" i="8" s="1"/>
  <c r="H26" i="8"/>
  <c r="H27" i="8" s="1"/>
  <c r="H28" i="8" s="1"/>
  <c r="H29" i="8" s="1"/>
  <c r="H30" i="8" s="1"/>
  <c r="I25" i="8"/>
  <c r="E32" i="8"/>
  <c r="D33" i="8"/>
  <c r="I32" i="8"/>
  <c r="D34" i="8"/>
  <c r="C34" i="8" s="1"/>
  <c r="AG4" i="8"/>
  <c r="AF5" i="8"/>
  <c r="AF6" i="8" s="1"/>
  <c r="AF7" i="8" s="1"/>
  <c r="AF8" i="8" s="1"/>
  <c r="AF9" i="8" s="1"/>
  <c r="L66" i="8"/>
  <c r="AF44" i="8"/>
  <c r="D86" i="8"/>
  <c r="V10" i="3"/>
  <c r="R11" i="3"/>
  <c r="S10" i="3"/>
  <c r="T10" i="3"/>
  <c r="U10" i="3" s="1"/>
  <c r="D109" i="8" s="1"/>
  <c r="K8" i="1"/>
  <c r="J9" i="1"/>
  <c r="M9" i="1" s="1"/>
  <c r="C10" i="1"/>
  <c r="B11" i="1"/>
  <c r="E11" i="1" s="1"/>
  <c r="D10" i="1"/>
  <c r="D89" i="8"/>
  <c r="D90" i="8" s="1"/>
  <c r="D91" i="8" s="1"/>
  <c r="D92" i="8" s="1"/>
  <c r="D93" i="8" s="1"/>
  <c r="E88" i="8"/>
  <c r="AG26" i="8"/>
  <c r="AG27" i="8" s="1"/>
  <c r="AG28" i="8" s="1"/>
  <c r="AG29" i="8" s="1"/>
  <c r="AG30" i="8" s="1"/>
  <c r="AH25" i="8"/>
  <c r="D42" i="1"/>
  <c r="C42" i="1"/>
  <c r="B43" i="1"/>
  <c r="E43" i="1" s="1"/>
  <c r="F67" i="8"/>
  <c r="E68" i="8"/>
  <c r="E69" i="8" s="1"/>
  <c r="E70" i="8" s="1"/>
  <c r="E71" i="8" s="1"/>
  <c r="E72" i="8" s="1"/>
  <c r="O37" i="1" l="1"/>
  <c r="I17" i="8"/>
  <c r="I18" i="8" s="1"/>
  <c r="G41" i="1"/>
  <c r="P39" i="1"/>
  <c r="I16" i="8"/>
  <c r="L8" i="1"/>
  <c r="T6" i="1"/>
  <c r="S5" i="1"/>
  <c r="D56" i="8"/>
  <c r="D57" i="8"/>
  <c r="C57" i="8" s="1"/>
  <c r="E55" i="8"/>
  <c r="H41" i="1"/>
  <c r="F42" i="1"/>
  <c r="I42" i="1" s="1"/>
  <c r="I55" i="8"/>
  <c r="J55" i="8" s="1"/>
  <c r="I74" i="8"/>
  <c r="I75" i="8" s="1"/>
  <c r="C74" i="8"/>
  <c r="I9" i="1"/>
  <c r="F10" i="1"/>
  <c r="H9" i="1"/>
  <c r="G9" i="1"/>
  <c r="D76" i="8"/>
  <c r="C76" i="8" s="1"/>
  <c r="E74" i="8"/>
  <c r="S1" i="1"/>
  <c r="S2" i="1" s="1"/>
  <c r="N40" i="1"/>
  <c r="Q40" i="1" s="1"/>
  <c r="O7" i="1"/>
  <c r="V6" i="1"/>
  <c r="Y6" i="1" s="1"/>
  <c r="P7" i="1"/>
  <c r="S4" i="1"/>
  <c r="R39" i="1"/>
  <c r="U39" i="1" s="1"/>
  <c r="O38" i="1"/>
  <c r="N8" i="1"/>
  <c r="Q8" i="1" s="1"/>
  <c r="S6" i="1"/>
  <c r="R7" i="1"/>
  <c r="U7" i="1" s="1"/>
  <c r="O39" i="1"/>
  <c r="L40" i="1"/>
  <c r="M40" i="1"/>
  <c r="K40" i="1"/>
  <c r="J41" i="1"/>
  <c r="M41" i="1" s="1"/>
  <c r="J53" i="8"/>
  <c r="I54" i="8"/>
  <c r="N13" i="8"/>
  <c r="O11" i="8"/>
  <c r="N12" i="8"/>
  <c r="S11" i="8"/>
  <c r="D17" i="8"/>
  <c r="C17" i="8" s="1"/>
  <c r="E15" i="8"/>
  <c r="D16" i="8"/>
  <c r="AG46" i="8"/>
  <c r="AH46" i="8" s="1"/>
  <c r="AF67" i="8"/>
  <c r="AF68" i="8" s="1"/>
  <c r="AF69" i="8" s="1"/>
  <c r="AF70" i="8" s="1"/>
  <c r="AF71" i="8" s="1"/>
  <c r="AF72" i="8" s="1"/>
  <c r="D95" i="8"/>
  <c r="C95" i="8" s="1"/>
  <c r="J25" i="8"/>
  <c r="J26" i="8" s="1"/>
  <c r="J27" i="8" s="1"/>
  <c r="J28" i="8" s="1"/>
  <c r="J29" i="8" s="1"/>
  <c r="J30" i="8" s="1"/>
  <c r="I26" i="8"/>
  <c r="I27" i="8" s="1"/>
  <c r="I28" i="8" s="1"/>
  <c r="I29" i="8" s="1"/>
  <c r="I30" i="8" s="1"/>
  <c r="AH4" i="8"/>
  <c r="AG5" i="8"/>
  <c r="AG6" i="8" s="1"/>
  <c r="AG7" i="8" s="1"/>
  <c r="AG8" i="8" s="1"/>
  <c r="AG9" i="8" s="1"/>
  <c r="G46" i="8"/>
  <c r="F47" i="8"/>
  <c r="F48" i="8" s="1"/>
  <c r="F49" i="8" s="1"/>
  <c r="F50" i="8" s="1"/>
  <c r="F51" i="8" s="1"/>
  <c r="D36" i="8"/>
  <c r="C36" i="8" s="1"/>
  <c r="E34" i="8"/>
  <c r="D35" i="8"/>
  <c r="G4" i="8"/>
  <c r="F5" i="8"/>
  <c r="F6" i="8" s="1"/>
  <c r="F7" i="8" s="1"/>
  <c r="F8" i="8" s="1"/>
  <c r="F9" i="8" s="1"/>
  <c r="I34" i="8"/>
  <c r="J32" i="8"/>
  <c r="I33" i="8"/>
  <c r="N32" i="8"/>
  <c r="E109" i="8"/>
  <c r="D110" i="8"/>
  <c r="D111" i="8" s="1"/>
  <c r="D112" i="8" s="1"/>
  <c r="D113" i="8" s="1"/>
  <c r="D114" i="8" s="1"/>
  <c r="V11" i="3"/>
  <c r="R12" i="3"/>
  <c r="T11" i="3"/>
  <c r="U11" i="3" s="1"/>
  <c r="D116" i="8" s="1"/>
  <c r="C116" i="8" s="1"/>
  <c r="S11" i="3"/>
  <c r="D130" i="8"/>
  <c r="D107" i="8"/>
  <c r="L87" i="8"/>
  <c r="AF65" i="8"/>
  <c r="B12" i="1"/>
  <c r="E12" i="1" s="1"/>
  <c r="D11" i="1"/>
  <c r="C11" i="1"/>
  <c r="F43" i="1"/>
  <c r="I43" i="1" s="1"/>
  <c r="H42" i="1"/>
  <c r="AH26" i="8"/>
  <c r="AH27" i="8" s="1"/>
  <c r="AH28" i="8" s="1"/>
  <c r="AH29" i="8" s="1"/>
  <c r="AH30" i="8" s="1"/>
  <c r="AI25" i="8"/>
  <c r="N55" i="8"/>
  <c r="O53" i="8"/>
  <c r="N54" i="8"/>
  <c r="S53" i="8"/>
  <c r="G67" i="8"/>
  <c r="F68" i="8"/>
  <c r="F69" i="8" s="1"/>
  <c r="F70" i="8" s="1"/>
  <c r="F71" i="8" s="1"/>
  <c r="F72" i="8" s="1"/>
  <c r="N9" i="1"/>
  <c r="Q9" i="1" s="1"/>
  <c r="O8" i="1"/>
  <c r="P8" i="1"/>
  <c r="J10" i="1"/>
  <c r="M10" i="1" s="1"/>
  <c r="L9" i="1"/>
  <c r="K9" i="1"/>
  <c r="D43" i="1"/>
  <c r="C43" i="1"/>
  <c r="B44" i="1"/>
  <c r="E44" i="1" s="1"/>
  <c r="F88" i="8"/>
  <c r="E89" i="8"/>
  <c r="E90" i="8" s="1"/>
  <c r="E91" i="8" s="1"/>
  <c r="E92" i="8" s="1"/>
  <c r="E93" i="8" s="1"/>
  <c r="J17" i="8" l="1"/>
  <c r="I19" i="8"/>
  <c r="J74" i="8"/>
  <c r="S37" i="1"/>
  <c r="I57" i="8"/>
  <c r="I59" i="8" s="1"/>
  <c r="N74" i="8"/>
  <c r="S74" i="8" s="1"/>
  <c r="G42" i="1"/>
  <c r="D78" i="8"/>
  <c r="C78" i="8" s="1"/>
  <c r="E76" i="8"/>
  <c r="I56" i="8"/>
  <c r="R40" i="1"/>
  <c r="U40" i="1" s="1"/>
  <c r="S38" i="1"/>
  <c r="D59" i="8"/>
  <c r="C59" i="8" s="1"/>
  <c r="T7" i="1"/>
  <c r="S39" i="1"/>
  <c r="D58" i="8"/>
  <c r="I76" i="8"/>
  <c r="J76" i="8" s="1"/>
  <c r="O40" i="1"/>
  <c r="P40" i="1"/>
  <c r="N41" i="1"/>
  <c r="Q41" i="1" s="1"/>
  <c r="V39" i="1"/>
  <c r="Y39" i="1" s="1"/>
  <c r="E57" i="8"/>
  <c r="S7" i="1"/>
  <c r="D77" i="8"/>
  <c r="T39" i="1"/>
  <c r="AG47" i="8"/>
  <c r="AG48" i="8" s="1"/>
  <c r="AG49" i="8" s="1"/>
  <c r="AG50" i="8" s="1"/>
  <c r="AG51" i="8" s="1"/>
  <c r="R8" i="1"/>
  <c r="U8" i="1" s="1"/>
  <c r="W6" i="1"/>
  <c r="W5" i="1"/>
  <c r="D96" i="8"/>
  <c r="AG67" i="8"/>
  <c r="AH67" i="8" s="1"/>
  <c r="V7" i="1"/>
  <c r="Y7" i="1" s="1"/>
  <c r="X6" i="1"/>
  <c r="W1" i="1"/>
  <c r="W2" i="1" s="1"/>
  <c r="W4" i="1"/>
  <c r="I95" i="8"/>
  <c r="I97" i="8" s="1"/>
  <c r="D97" i="8"/>
  <c r="C97" i="8" s="1"/>
  <c r="E95" i="8"/>
  <c r="J42" i="1"/>
  <c r="M42" i="1" s="1"/>
  <c r="K41" i="1"/>
  <c r="L41" i="1"/>
  <c r="I10" i="1"/>
  <c r="H10" i="1"/>
  <c r="G10" i="1"/>
  <c r="F11" i="1"/>
  <c r="T11" i="8"/>
  <c r="X11" i="8"/>
  <c r="S12" i="8"/>
  <c r="S13" i="8"/>
  <c r="N15" i="8"/>
  <c r="O13" i="8"/>
  <c r="N14" i="8"/>
  <c r="E17" i="8"/>
  <c r="D18" i="8"/>
  <c r="D19" i="8"/>
  <c r="C19" i="8" s="1"/>
  <c r="AF88" i="8"/>
  <c r="AF89" i="8" s="1"/>
  <c r="AF90" i="8" s="1"/>
  <c r="AF91" i="8" s="1"/>
  <c r="AF92" i="8" s="1"/>
  <c r="AF93" i="8" s="1"/>
  <c r="O32" i="8"/>
  <c r="S32" i="8"/>
  <c r="N34" i="8"/>
  <c r="N33" i="8"/>
  <c r="E36" i="8"/>
  <c r="D38" i="8"/>
  <c r="C38" i="8" s="1"/>
  <c r="D37" i="8"/>
  <c r="G47" i="8"/>
  <c r="G48" i="8" s="1"/>
  <c r="G49" i="8" s="1"/>
  <c r="G50" i="8" s="1"/>
  <c r="G51" i="8" s="1"/>
  <c r="H46" i="8"/>
  <c r="J34" i="8"/>
  <c r="I36" i="8"/>
  <c r="I35" i="8"/>
  <c r="AH5" i="8"/>
  <c r="AH6" i="8" s="1"/>
  <c r="AH7" i="8" s="1"/>
  <c r="AH8" i="8" s="1"/>
  <c r="AH9" i="8" s="1"/>
  <c r="AI4" i="8"/>
  <c r="H4" i="8"/>
  <c r="G5" i="8"/>
  <c r="G6" i="8" s="1"/>
  <c r="G7" i="8" s="1"/>
  <c r="G8" i="8" s="1"/>
  <c r="G9" i="8" s="1"/>
  <c r="AI26" i="8"/>
  <c r="AI27" i="8" s="1"/>
  <c r="AI28" i="8" s="1"/>
  <c r="AI29" i="8" s="1"/>
  <c r="AI30" i="8" s="1"/>
  <c r="AJ25" i="8"/>
  <c r="J11" i="1"/>
  <c r="M11" i="1" s="1"/>
  <c r="K10" i="1"/>
  <c r="L10" i="1"/>
  <c r="D60" i="8"/>
  <c r="V12" i="3"/>
  <c r="R13" i="3"/>
  <c r="T12" i="3"/>
  <c r="U12" i="3" s="1"/>
  <c r="D151" i="8" s="1"/>
  <c r="S12" i="3"/>
  <c r="J57" i="8"/>
  <c r="I58" i="8"/>
  <c r="X53" i="8"/>
  <c r="S55" i="8"/>
  <c r="T53" i="8"/>
  <c r="S54" i="8"/>
  <c r="AF86" i="8"/>
  <c r="D128" i="8"/>
  <c r="L108" i="8"/>
  <c r="F44" i="1"/>
  <c r="I44" i="1" s="1"/>
  <c r="G43" i="1"/>
  <c r="H43" i="1"/>
  <c r="G88" i="8"/>
  <c r="F89" i="8"/>
  <c r="F90" i="8" s="1"/>
  <c r="F91" i="8" s="1"/>
  <c r="F92" i="8" s="1"/>
  <c r="F93" i="8" s="1"/>
  <c r="G68" i="8"/>
  <c r="G69" i="8" s="1"/>
  <c r="G70" i="8" s="1"/>
  <c r="G71" i="8" s="1"/>
  <c r="G72" i="8" s="1"/>
  <c r="H67" i="8"/>
  <c r="N76" i="8"/>
  <c r="AI46" i="8"/>
  <c r="AH47" i="8"/>
  <c r="AH48" i="8" s="1"/>
  <c r="AH49" i="8" s="1"/>
  <c r="AH50" i="8" s="1"/>
  <c r="AH51" i="8" s="1"/>
  <c r="D118" i="8"/>
  <c r="C118" i="8" s="1"/>
  <c r="D117" i="8"/>
  <c r="E116" i="8"/>
  <c r="I116" i="8"/>
  <c r="I20" i="8"/>
  <c r="I21" i="8"/>
  <c r="J19" i="8"/>
  <c r="B45" i="1"/>
  <c r="E45" i="1" s="1"/>
  <c r="D44" i="1"/>
  <c r="C44" i="1"/>
  <c r="N57" i="8"/>
  <c r="O55" i="8"/>
  <c r="N56" i="8"/>
  <c r="D131" i="8"/>
  <c r="D132" i="8" s="1"/>
  <c r="D133" i="8" s="1"/>
  <c r="D134" i="8" s="1"/>
  <c r="D135" i="8" s="1"/>
  <c r="E130" i="8"/>
  <c r="N10" i="1"/>
  <c r="Q10" i="1" s="1"/>
  <c r="O9" i="1"/>
  <c r="P9" i="1"/>
  <c r="C12" i="1"/>
  <c r="B13" i="1"/>
  <c r="E13" i="1" s="1"/>
  <c r="D12" i="1"/>
  <c r="F109" i="8"/>
  <c r="E110" i="8"/>
  <c r="E111" i="8" s="1"/>
  <c r="E112" i="8" s="1"/>
  <c r="E113" i="8" s="1"/>
  <c r="E114" i="8" s="1"/>
  <c r="D79" i="8" l="1"/>
  <c r="I77" i="8"/>
  <c r="S40" i="1"/>
  <c r="D80" i="8"/>
  <c r="C80" i="8" s="1"/>
  <c r="I78" i="8"/>
  <c r="J78" i="8" s="1"/>
  <c r="R41" i="1"/>
  <c r="U41" i="1" s="1"/>
  <c r="E78" i="8"/>
  <c r="O74" i="8"/>
  <c r="N75" i="8"/>
  <c r="P41" i="1"/>
  <c r="E59" i="8"/>
  <c r="D61" i="8"/>
  <c r="C61" i="8" s="1"/>
  <c r="T40" i="1"/>
  <c r="W39" i="1"/>
  <c r="V40" i="1"/>
  <c r="Y40" i="1" s="1"/>
  <c r="X39" i="1"/>
  <c r="W37" i="1"/>
  <c r="W38" i="1"/>
  <c r="X7" i="1"/>
  <c r="I96" i="8"/>
  <c r="V8" i="1"/>
  <c r="Y8" i="1" s="1"/>
  <c r="J95" i="8"/>
  <c r="W7" i="1"/>
  <c r="N95" i="8"/>
  <c r="S95" i="8" s="1"/>
  <c r="N42" i="1"/>
  <c r="Q42" i="1" s="1"/>
  <c r="AG68" i="8"/>
  <c r="AG69" i="8" s="1"/>
  <c r="AG70" i="8" s="1"/>
  <c r="AG71" i="8" s="1"/>
  <c r="AG72" i="8" s="1"/>
  <c r="O41" i="1"/>
  <c r="J43" i="1"/>
  <c r="M43" i="1" s="1"/>
  <c r="S8" i="1"/>
  <c r="AG88" i="8"/>
  <c r="AG89" i="8" s="1"/>
  <c r="AG90" i="8" s="1"/>
  <c r="AG91" i="8" s="1"/>
  <c r="AG92" i="8" s="1"/>
  <c r="AG93" i="8" s="1"/>
  <c r="T8" i="1"/>
  <c r="R9" i="1"/>
  <c r="U9" i="1" s="1"/>
  <c r="D99" i="8"/>
  <c r="C99" i="8" s="1"/>
  <c r="L42" i="1"/>
  <c r="E97" i="8"/>
  <c r="K42" i="1"/>
  <c r="D98" i="8"/>
  <c r="I11" i="1"/>
  <c r="F12" i="1"/>
  <c r="H11" i="1"/>
  <c r="G11" i="1"/>
  <c r="N17" i="8"/>
  <c r="O15" i="8"/>
  <c r="N16" i="8"/>
  <c r="T13" i="8"/>
  <c r="S14" i="8"/>
  <c r="S15" i="8"/>
  <c r="AC11" i="8"/>
  <c r="X12" i="8"/>
  <c r="X13" i="8"/>
  <c r="Y11" i="8"/>
  <c r="D21" i="8"/>
  <c r="C21" i="8" s="1"/>
  <c r="E19" i="8"/>
  <c r="D20" i="8"/>
  <c r="D137" i="8"/>
  <c r="AF109" i="8"/>
  <c r="AF110" i="8" s="1"/>
  <c r="AF111" i="8" s="1"/>
  <c r="AF112" i="8" s="1"/>
  <c r="AF113" i="8" s="1"/>
  <c r="AF114" i="8" s="1"/>
  <c r="AI5" i="8"/>
  <c r="AI6" i="8" s="1"/>
  <c r="AI7" i="8" s="1"/>
  <c r="AI8" i="8" s="1"/>
  <c r="AI9" i="8" s="1"/>
  <c r="AJ4" i="8"/>
  <c r="E38" i="8"/>
  <c r="D40" i="8"/>
  <c r="C40" i="8" s="1"/>
  <c r="D39" i="8"/>
  <c r="I4" i="8"/>
  <c r="H5" i="8"/>
  <c r="H6" i="8" s="1"/>
  <c r="H7" i="8" s="1"/>
  <c r="H8" i="8" s="1"/>
  <c r="H9" i="8" s="1"/>
  <c r="I37" i="8"/>
  <c r="J36" i="8"/>
  <c r="I38" i="8"/>
  <c r="O34" i="8"/>
  <c r="N35" i="8"/>
  <c r="N36" i="8"/>
  <c r="X32" i="8"/>
  <c r="S33" i="8"/>
  <c r="T32" i="8"/>
  <c r="S34" i="8"/>
  <c r="H47" i="8"/>
  <c r="H48" i="8" s="1"/>
  <c r="H49" i="8" s="1"/>
  <c r="H50" i="8" s="1"/>
  <c r="H51" i="8" s="1"/>
  <c r="I46" i="8"/>
  <c r="I67" i="8"/>
  <c r="H68" i="8"/>
  <c r="H69" i="8" s="1"/>
  <c r="H70" i="8" s="1"/>
  <c r="H71" i="8" s="1"/>
  <c r="H72" i="8" s="1"/>
  <c r="E151" i="8"/>
  <c r="D152" i="8"/>
  <c r="D153" i="8" s="1"/>
  <c r="D154" i="8" s="1"/>
  <c r="D155" i="8" s="1"/>
  <c r="D156" i="8" s="1"/>
  <c r="B46" i="1"/>
  <c r="E46" i="1" s="1"/>
  <c r="D45" i="1"/>
  <c r="C45" i="1"/>
  <c r="E118" i="8"/>
  <c r="D120" i="8"/>
  <c r="C120" i="8" s="1"/>
  <c r="D119" i="8"/>
  <c r="E80" i="8"/>
  <c r="I60" i="8"/>
  <c r="I61" i="8"/>
  <c r="J59" i="8"/>
  <c r="AI67" i="8"/>
  <c r="AH68" i="8"/>
  <c r="AH69" i="8" s="1"/>
  <c r="AH70" i="8" s="1"/>
  <c r="AH71" i="8" s="1"/>
  <c r="AH72" i="8" s="1"/>
  <c r="J12" i="1"/>
  <c r="M12" i="1" s="1"/>
  <c r="L11" i="1"/>
  <c r="K11" i="1"/>
  <c r="C13" i="1"/>
  <c r="B14" i="1"/>
  <c r="E14" i="1" s="1"/>
  <c r="D13" i="1"/>
  <c r="F130" i="8"/>
  <c r="E131" i="8"/>
  <c r="E132" i="8" s="1"/>
  <c r="E133" i="8" s="1"/>
  <c r="E134" i="8" s="1"/>
  <c r="E135" i="8" s="1"/>
  <c r="AJ26" i="8"/>
  <c r="AJ27" i="8" s="1"/>
  <c r="AJ28" i="8" s="1"/>
  <c r="AJ29" i="8" s="1"/>
  <c r="AJ30" i="8" s="1"/>
  <c r="AK25" i="8"/>
  <c r="J21" i="8"/>
  <c r="I22" i="8"/>
  <c r="AJ46" i="8"/>
  <c r="AI47" i="8"/>
  <c r="AI48" i="8" s="1"/>
  <c r="AI49" i="8" s="1"/>
  <c r="AI50" i="8" s="1"/>
  <c r="AI51" i="8" s="1"/>
  <c r="H88" i="8"/>
  <c r="G89" i="8"/>
  <c r="G90" i="8" s="1"/>
  <c r="G91" i="8" s="1"/>
  <c r="G92" i="8" s="1"/>
  <c r="G93" i="8" s="1"/>
  <c r="R14" i="3"/>
  <c r="V13" i="3"/>
  <c r="S13" i="3"/>
  <c r="T13" i="3"/>
  <c r="U13" i="3" s="1"/>
  <c r="D172" i="8" s="1"/>
  <c r="AF130" i="8"/>
  <c r="N78" i="8"/>
  <c r="N77" i="8"/>
  <c r="O76" i="8"/>
  <c r="T55" i="8"/>
  <c r="S56" i="8"/>
  <c r="S57" i="8"/>
  <c r="D149" i="8"/>
  <c r="AF107" i="8"/>
  <c r="L129" i="8"/>
  <c r="N59" i="8"/>
  <c r="N58" i="8"/>
  <c r="O57" i="8"/>
  <c r="T41" i="1"/>
  <c r="Y53" i="8"/>
  <c r="X55" i="8"/>
  <c r="X54" i="8"/>
  <c r="AC53" i="8"/>
  <c r="I80" i="8"/>
  <c r="I79" i="8"/>
  <c r="J116" i="8"/>
  <c r="I118" i="8"/>
  <c r="N116" i="8"/>
  <c r="I117" i="8"/>
  <c r="X74" i="8"/>
  <c r="S75" i="8"/>
  <c r="T74" i="8"/>
  <c r="S76" i="8"/>
  <c r="J97" i="8"/>
  <c r="I98" i="8"/>
  <c r="I99" i="8"/>
  <c r="G109" i="8"/>
  <c r="F110" i="8"/>
  <c r="F111" i="8" s="1"/>
  <c r="F112" i="8" s="1"/>
  <c r="F113" i="8" s="1"/>
  <c r="F114" i="8" s="1"/>
  <c r="P10" i="1"/>
  <c r="O10" i="1"/>
  <c r="N11" i="1"/>
  <c r="Q11" i="1" s="1"/>
  <c r="G44" i="1"/>
  <c r="F45" i="1"/>
  <c r="I45" i="1" s="1"/>
  <c r="H44" i="1"/>
  <c r="R42" i="1" l="1"/>
  <c r="U42" i="1" s="1"/>
  <c r="W40" i="1"/>
  <c r="D81" i="8"/>
  <c r="D82" i="8"/>
  <c r="C82" i="8" s="1"/>
  <c r="S41" i="1"/>
  <c r="D63" i="8"/>
  <c r="C63" i="8" s="1"/>
  <c r="V41" i="1"/>
  <c r="Y41" i="1" s="1"/>
  <c r="O42" i="1"/>
  <c r="N43" i="1"/>
  <c r="Q43" i="1" s="1"/>
  <c r="N97" i="8"/>
  <c r="O97" i="8" s="1"/>
  <c r="D62" i="8"/>
  <c r="N96" i="8"/>
  <c r="R10" i="1"/>
  <c r="U10" i="1" s="1"/>
  <c r="E61" i="8"/>
  <c r="X40" i="1"/>
  <c r="D100" i="8"/>
  <c r="O95" i="8"/>
  <c r="T9" i="1"/>
  <c r="AH88" i="8"/>
  <c r="AH89" i="8" s="1"/>
  <c r="AH90" i="8" s="1"/>
  <c r="AH91" i="8" s="1"/>
  <c r="AH92" i="8" s="1"/>
  <c r="AH93" i="8" s="1"/>
  <c r="J44" i="1"/>
  <c r="M44" i="1" s="1"/>
  <c r="P42" i="1"/>
  <c r="V9" i="1"/>
  <c r="Y9" i="1" s="1"/>
  <c r="W8" i="1"/>
  <c r="X8" i="1"/>
  <c r="L43" i="1"/>
  <c r="K43" i="1"/>
  <c r="S9" i="1"/>
  <c r="D101" i="8"/>
  <c r="C101" i="8" s="1"/>
  <c r="E99" i="8"/>
  <c r="AG109" i="8"/>
  <c r="AH109" i="8" s="1"/>
  <c r="D138" i="8"/>
  <c r="C137" i="8"/>
  <c r="I12" i="1"/>
  <c r="G12" i="1"/>
  <c r="H12" i="1"/>
  <c r="F13" i="1"/>
  <c r="E137" i="8"/>
  <c r="D139" i="8"/>
  <c r="C139" i="8" s="1"/>
  <c r="I137" i="8"/>
  <c r="N137" i="8" s="1"/>
  <c r="AC13" i="8"/>
  <c r="AD11" i="8"/>
  <c r="AC12" i="8"/>
  <c r="AH11" i="8"/>
  <c r="S16" i="8"/>
  <c r="T15" i="8"/>
  <c r="S17" i="8"/>
  <c r="Y13" i="8"/>
  <c r="X14" i="8"/>
  <c r="X15" i="8"/>
  <c r="O17" i="8"/>
  <c r="N19" i="8"/>
  <c r="N18" i="8"/>
  <c r="E21" i="8"/>
  <c r="D22" i="8"/>
  <c r="X34" i="8"/>
  <c r="X33" i="8"/>
  <c r="Y32" i="8"/>
  <c r="AC32" i="8"/>
  <c r="J4" i="8"/>
  <c r="J5" i="8" s="1"/>
  <c r="J6" i="8" s="1"/>
  <c r="J7" i="8" s="1"/>
  <c r="J8" i="8" s="1"/>
  <c r="J9" i="8" s="1"/>
  <c r="I5" i="8"/>
  <c r="I6" i="8" s="1"/>
  <c r="I7" i="8" s="1"/>
  <c r="I8" i="8" s="1"/>
  <c r="I9" i="8" s="1"/>
  <c r="D158" i="8"/>
  <c r="O36" i="8"/>
  <c r="N38" i="8"/>
  <c r="N37" i="8"/>
  <c r="D41" i="8"/>
  <c r="E40" i="8"/>
  <c r="D42" i="8"/>
  <c r="C42" i="8" s="1"/>
  <c r="I47" i="8"/>
  <c r="I48" i="8" s="1"/>
  <c r="I49" i="8" s="1"/>
  <c r="I50" i="8" s="1"/>
  <c r="I51" i="8" s="1"/>
  <c r="J46" i="8"/>
  <c r="J47" i="8" s="1"/>
  <c r="J48" i="8" s="1"/>
  <c r="J49" i="8" s="1"/>
  <c r="J50" i="8" s="1"/>
  <c r="J51" i="8" s="1"/>
  <c r="J38" i="8"/>
  <c r="I39" i="8"/>
  <c r="I40" i="8"/>
  <c r="AJ5" i="8"/>
  <c r="AJ6" i="8" s="1"/>
  <c r="AJ7" i="8" s="1"/>
  <c r="AJ8" i="8" s="1"/>
  <c r="AJ9" i="8" s="1"/>
  <c r="AK4" i="8"/>
  <c r="S35" i="8"/>
  <c r="S36" i="8"/>
  <c r="T34" i="8"/>
  <c r="E172" i="8"/>
  <c r="D173" i="8"/>
  <c r="D174" i="8" s="1"/>
  <c r="D175" i="8" s="1"/>
  <c r="D176" i="8" s="1"/>
  <c r="D177" i="8" s="1"/>
  <c r="S116" i="8"/>
  <c r="O116" i="8"/>
  <c r="N117" i="8"/>
  <c r="N118" i="8"/>
  <c r="V14" i="3"/>
  <c r="R15" i="3"/>
  <c r="T14" i="3"/>
  <c r="U14" i="3" s="1"/>
  <c r="D193" i="8" s="1"/>
  <c r="S14" i="3"/>
  <c r="I120" i="8"/>
  <c r="I119" i="8"/>
  <c r="J118" i="8"/>
  <c r="AI68" i="8"/>
  <c r="AI69" i="8" s="1"/>
  <c r="AI70" i="8" s="1"/>
  <c r="AI71" i="8" s="1"/>
  <c r="AI72" i="8" s="1"/>
  <c r="AJ67" i="8"/>
  <c r="N98" i="8"/>
  <c r="P11" i="1"/>
  <c r="N12" i="1"/>
  <c r="Q12" i="1" s="1"/>
  <c r="O11" i="1"/>
  <c r="H109" i="8"/>
  <c r="G110" i="8"/>
  <c r="G111" i="8" s="1"/>
  <c r="G112" i="8" s="1"/>
  <c r="G113" i="8" s="1"/>
  <c r="G114" i="8" s="1"/>
  <c r="R43" i="1"/>
  <c r="U43" i="1" s="1"/>
  <c r="S42" i="1"/>
  <c r="T42" i="1"/>
  <c r="N79" i="8"/>
  <c r="N80" i="8"/>
  <c r="O78" i="8"/>
  <c r="AF131" i="8"/>
  <c r="AF132" i="8" s="1"/>
  <c r="AF133" i="8" s="1"/>
  <c r="AF134" i="8" s="1"/>
  <c r="AF135" i="8" s="1"/>
  <c r="AG130" i="8"/>
  <c r="H89" i="8"/>
  <c r="H90" i="8" s="1"/>
  <c r="H91" i="8" s="1"/>
  <c r="H92" i="8" s="1"/>
  <c r="H93" i="8" s="1"/>
  <c r="I88" i="8"/>
  <c r="B15" i="1"/>
  <c r="E15" i="1" s="1"/>
  <c r="D14" i="1"/>
  <c r="C14" i="1"/>
  <c r="E152" i="8"/>
  <c r="E153" i="8" s="1"/>
  <c r="E154" i="8" s="1"/>
  <c r="E155" i="8" s="1"/>
  <c r="E156" i="8" s="1"/>
  <c r="F151" i="8"/>
  <c r="J99" i="8"/>
  <c r="I101" i="8"/>
  <c r="I100" i="8"/>
  <c r="S78" i="8"/>
  <c r="T76" i="8"/>
  <c r="S77" i="8"/>
  <c r="J80" i="8"/>
  <c r="I81" i="8"/>
  <c r="I82" i="8"/>
  <c r="AC55" i="8"/>
  <c r="AH53" i="8"/>
  <c r="AC54" i="8"/>
  <c r="AD53" i="8"/>
  <c r="T57" i="8"/>
  <c r="S59" i="8"/>
  <c r="S58" i="8"/>
  <c r="AK46" i="8"/>
  <c r="AJ47" i="8"/>
  <c r="AJ48" i="8" s="1"/>
  <c r="AJ49" i="8" s="1"/>
  <c r="AJ50" i="8" s="1"/>
  <c r="AJ51" i="8" s="1"/>
  <c r="AK26" i="8"/>
  <c r="AK27" i="8" s="1"/>
  <c r="AK28" i="8" s="1"/>
  <c r="AK29" i="8" s="1"/>
  <c r="AK30" i="8" s="1"/>
  <c r="AL25" i="8"/>
  <c r="AL26" i="8" s="1"/>
  <c r="AL27" i="8" s="1"/>
  <c r="AL28" i="8" s="1"/>
  <c r="AL29" i="8" s="1"/>
  <c r="AL30" i="8" s="1"/>
  <c r="E82" i="8"/>
  <c r="D84" i="8"/>
  <c r="C84" i="8" s="1"/>
  <c r="D46" i="1"/>
  <c r="B47" i="1"/>
  <c r="E47" i="1" s="1"/>
  <c r="C46" i="1"/>
  <c r="X57" i="8"/>
  <c r="Y55" i="8"/>
  <c r="X56" i="8"/>
  <c r="F46" i="1"/>
  <c r="I46" i="1" s="1"/>
  <c r="H45" i="1"/>
  <c r="G45" i="1"/>
  <c r="X76" i="8"/>
  <c r="AC74" i="8"/>
  <c r="X75" i="8"/>
  <c r="Y74" i="8"/>
  <c r="X95" i="8"/>
  <c r="S96" i="8"/>
  <c r="S97" i="8"/>
  <c r="T95" i="8"/>
  <c r="N60" i="8"/>
  <c r="N61" i="8"/>
  <c r="O59" i="8"/>
  <c r="E63" i="8"/>
  <c r="L150" i="8"/>
  <c r="D170" i="8"/>
  <c r="AF128" i="8"/>
  <c r="G130" i="8"/>
  <c r="F131" i="8"/>
  <c r="F132" i="8" s="1"/>
  <c r="F133" i="8" s="1"/>
  <c r="F134" i="8" s="1"/>
  <c r="F135" i="8" s="1"/>
  <c r="L12" i="1"/>
  <c r="K12" i="1"/>
  <c r="J13" i="1"/>
  <c r="M13" i="1" s="1"/>
  <c r="I62" i="8"/>
  <c r="J61" i="8"/>
  <c r="I63" i="8"/>
  <c r="D122" i="8"/>
  <c r="C122" i="8" s="1"/>
  <c r="E120" i="8"/>
  <c r="D121" i="8"/>
  <c r="I68" i="8"/>
  <c r="I69" i="8" s="1"/>
  <c r="I70" i="8" s="1"/>
  <c r="I71" i="8" s="1"/>
  <c r="I72" i="8" s="1"/>
  <c r="J67" i="8"/>
  <c r="J68" i="8" s="1"/>
  <c r="J69" i="8" s="1"/>
  <c r="J70" i="8" s="1"/>
  <c r="J71" i="8" s="1"/>
  <c r="J72" i="8" s="1"/>
  <c r="D64" i="8" l="1"/>
  <c r="X9" i="1"/>
  <c r="O43" i="1"/>
  <c r="P43" i="1"/>
  <c r="V42" i="1"/>
  <c r="Y42" i="1" s="1"/>
  <c r="W41" i="1"/>
  <c r="X41" i="1"/>
  <c r="N44" i="1"/>
  <c r="Q44" i="1" s="1"/>
  <c r="T10" i="1"/>
  <c r="R11" i="1"/>
  <c r="U11" i="1" s="1"/>
  <c r="N99" i="8"/>
  <c r="D83" i="8"/>
  <c r="W9" i="1"/>
  <c r="V10" i="1"/>
  <c r="Y10" i="1" s="1"/>
  <c r="S10" i="1"/>
  <c r="J45" i="1"/>
  <c r="M45" i="1" s="1"/>
  <c r="AI88" i="8"/>
  <c r="AI89" i="8" s="1"/>
  <c r="AI90" i="8" s="1"/>
  <c r="AI91" i="8" s="1"/>
  <c r="AI92" i="8" s="1"/>
  <c r="AI93" i="8" s="1"/>
  <c r="K44" i="1"/>
  <c r="L44" i="1"/>
  <c r="E139" i="8"/>
  <c r="E101" i="8"/>
  <c r="I139" i="8"/>
  <c r="J139" i="8" s="1"/>
  <c r="AG110" i="8"/>
  <c r="AG111" i="8" s="1"/>
  <c r="AG112" i="8" s="1"/>
  <c r="AG113" i="8" s="1"/>
  <c r="AG114" i="8" s="1"/>
  <c r="D102" i="8"/>
  <c r="I138" i="8"/>
  <c r="D103" i="8"/>
  <c r="C103" i="8" s="1"/>
  <c r="J137" i="8"/>
  <c r="D140" i="8"/>
  <c r="D141" i="8"/>
  <c r="C141" i="8" s="1"/>
  <c r="I13" i="1"/>
  <c r="F14" i="1"/>
  <c r="G13" i="1"/>
  <c r="H13" i="1"/>
  <c r="D159" i="8"/>
  <c r="C158" i="8"/>
  <c r="T17" i="8"/>
  <c r="S18" i="8"/>
  <c r="S19" i="8"/>
  <c r="N21" i="8"/>
  <c r="O19" i="8"/>
  <c r="N20" i="8"/>
  <c r="AI11" i="8"/>
  <c r="AH12" i="8"/>
  <c r="AH13" i="8"/>
  <c r="Y15" i="8"/>
  <c r="X17" i="8"/>
  <c r="X16" i="8"/>
  <c r="AD13" i="8"/>
  <c r="AC14" i="8"/>
  <c r="AC15" i="8"/>
  <c r="E158" i="8"/>
  <c r="S38" i="8"/>
  <c r="T36" i="8"/>
  <c r="S37" i="8"/>
  <c r="E42" i="8"/>
  <c r="D43" i="8"/>
  <c r="AL4" i="8"/>
  <c r="AL5" i="8" s="1"/>
  <c r="AL6" i="8" s="1"/>
  <c r="AL7" i="8" s="1"/>
  <c r="AL8" i="8" s="1"/>
  <c r="AL9" i="8" s="1"/>
  <c r="AK5" i="8"/>
  <c r="AK6" i="8" s="1"/>
  <c r="AK7" i="8" s="1"/>
  <c r="AK8" i="8" s="1"/>
  <c r="AK9" i="8" s="1"/>
  <c r="AC34" i="8"/>
  <c r="AH32" i="8"/>
  <c r="AD32" i="8"/>
  <c r="AC33" i="8"/>
  <c r="I158" i="8"/>
  <c r="J158" i="8" s="1"/>
  <c r="D160" i="8"/>
  <c r="I41" i="8"/>
  <c r="J40" i="8"/>
  <c r="I42" i="8"/>
  <c r="O38" i="8"/>
  <c r="N39" i="8"/>
  <c r="N40" i="8"/>
  <c r="Y34" i="8"/>
  <c r="X36" i="8"/>
  <c r="X35" i="8"/>
  <c r="E193" i="8"/>
  <c r="D194" i="8"/>
  <c r="D195" i="8" s="1"/>
  <c r="D196" i="8" s="1"/>
  <c r="D197" i="8" s="1"/>
  <c r="D198" i="8" s="1"/>
  <c r="N62" i="8"/>
  <c r="O61" i="8"/>
  <c r="N63" i="8"/>
  <c r="J14" i="1"/>
  <c r="M14" i="1" s="1"/>
  <c r="L13" i="1"/>
  <c r="K13" i="1"/>
  <c r="Y76" i="8"/>
  <c r="X77" i="8"/>
  <c r="X78" i="8"/>
  <c r="AC56" i="8"/>
  <c r="AD55" i="8"/>
  <c r="AC57" i="8"/>
  <c r="I103" i="8"/>
  <c r="I102" i="8"/>
  <c r="J101" i="8"/>
  <c r="AF151" i="8"/>
  <c r="H46" i="1"/>
  <c r="F47" i="1"/>
  <c r="I47" i="1" s="1"/>
  <c r="G46" i="1"/>
  <c r="I84" i="8"/>
  <c r="J82" i="8"/>
  <c r="I83" i="8"/>
  <c r="N82" i="8"/>
  <c r="N81" i="8"/>
  <c r="O80" i="8"/>
  <c r="E141" i="8"/>
  <c r="D179" i="8"/>
  <c r="C179" i="8" s="1"/>
  <c r="S118" i="8"/>
  <c r="X116" i="8"/>
  <c r="T116" i="8"/>
  <c r="S117" i="8"/>
  <c r="X96" i="8"/>
  <c r="AC95" i="8"/>
  <c r="X97" i="8"/>
  <c r="Y95" i="8"/>
  <c r="W10" i="1"/>
  <c r="X42" i="1"/>
  <c r="W42" i="1"/>
  <c r="V43" i="1"/>
  <c r="Y43" i="1" s="1"/>
  <c r="B48" i="1"/>
  <c r="E48" i="1" s="1"/>
  <c r="C47" i="1"/>
  <c r="D47" i="1"/>
  <c r="S61" i="8"/>
  <c r="S60" i="8"/>
  <c r="T59" i="8"/>
  <c r="O99" i="8"/>
  <c r="N101" i="8"/>
  <c r="N100" i="8"/>
  <c r="I121" i="8"/>
  <c r="J120" i="8"/>
  <c r="I122" i="8"/>
  <c r="D124" i="8"/>
  <c r="C124" i="8" s="1"/>
  <c r="D123" i="8"/>
  <c r="E122" i="8"/>
  <c r="H130" i="8"/>
  <c r="G131" i="8"/>
  <c r="G132" i="8" s="1"/>
  <c r="G133" i="8" s="1"/>
  <c r="G134" i="8" s="1"/>
  <c r="G135" i="8" s="1"/>
  <c r="X58" i="8"/>
  <c r="X59" i="8"/>
  <c r="Y57" i="8"/>
  <c r="AL46" i="8"/>
  <c r="AL47" i="8" s="1"/>
  <c r="AL48" i="8" s="1"/>
  <c r="AL49" i="8" s="1"/>
  <c r="AL50" i="8" s="1"/>
  <c r="AL51" i="8" s="1"/>
  <c r="AK47" i="8"/>
  <c r="AK48" i="8" s="1"/>
  <c r="AK49" i="8" s="1"/>
  <c r="AK50" i="8" s="1"/>
  <c r="AK51" i="8" s="1"/>
  <c r="C15" i="1"/>
  <c r="B16" i="1"/>
  <c r="E16" i="1" s="1"/>
  <c r="D15" i="1"/>
  <c r="I64" i="8"/>
  <c r="J63" i="8"/>
  <c r="AH110" i="8"/>
  <c r="AH111" i="8" s="1"/>
  <c r="AH112" i="8" s="1"/>
  <c r="AH113" i="8" s="1"/>
  <c r="AH114" i="8" s="1"/>
  <c r="AI109" i="8"/>
  <c r="J88" i="8"/>
  <c r="J89" i="8" s="1"/>
  <c r="J90" i="8" s="1"/>
  <c r="J91" i="8" s="1"/>
  <c r="J92" i="8" s="1"/>
  <c r="J93" i="8" s="1"/>
  <c r="I89" i="8"/>
  <c r="I90" i="8" s="1"/>
  <c r="I91" i="8" s="1"/>
  <c r="I92" i="8" s="1"/>
  <c r="I93" i="8" s="1"/>
  <c r="H110" i="8"/>
  <c r="H111" i="8" s="1"/>
  <c r="H112" i="8" s="1"/>
  <c r="H113" i="8" s="1"/>
  <c r="H114" i="8" s="1"/>
  <c r="I109" i="8"/>
  <c r="AK67" i="8"/>
  <c r="AJ68" i="8"/>
  <c r="AJ69" i="8" s="1"/>
  <c r="AJ70" i="8" s="1"/>
  <c r="AJ71" i="8" s="1"/>
  <c r="AJ72" i="8" s="1"/>
  <c r="V15" i="3"/>
  <c r="R16" i="3"/>
  <c r="T15" i="3"/>
  <c r="U15" i="3" s="1"/>
  <c r="D214" i="8" s="1"/>
  <c r="S15" i="3"/>
  <c r="D85" i="8"/>
  <c r="E84" i="8"/>
  <c r="T78" i="8"/>
  <c r="S80" i="8"/>
  <c r="S79" i="8"/>
  <c r="AJ88" i="8"/>
  <c r="AF149" i="8"/>
  <c r="D191" i="8"/>
  <c r="L171" i="8"/>
  <c r="N138" i="8"/>
  <c r="O137" i="8"/>
  <c r="S137" i="8"/>
  <c r="N139" i="8"/>
  <c r="S98" i="8"/>
  <c r="T97" i="8"/>
  <c r="S99" i="8"/>
  <c r="AC76" i="8"/>
  <c r="AH74" i="8"/>
  <c r="AD74" i="8"/>
  <c r="AC75" i="8"/>
  <c r="AI53" i="8"/>
  <c r="AH54" i="8"/>
  <c r="AH55" i="8"/>
  <c r="G151" i="8"/>
  <c r="F152" i="8"/>
  <c r="F153" i="8" s="1"/>
  <c r="F154" i="8" s="1"/>
  <c r="F155" i="8" s="1"/>
  <c r="F156" i="8" s="1"/>
  <c r="AG131" i="8"/>
  <c r="AG132" i="8" s="1"/>
  <c r="AG133" i="8" s="1"/>
  <c r="AG134" i="8" s="1"/>
  <c r="AG135" i="8" s="1"/>
  <c r="AH130" i="8"/>
  <c r="T43" i="1"/>
  <c r="S43" i="1"/>
  <c r="R44" i="1"/>
  <c r="U44" i="1" s="1"/>
  <c r="N13" i="1"/>
  <c r="Q13" i="1" s="1"/>
  <c r="O12" i="1"/>
  <c r="P12" i="1"/>
  <c r="N119" i="8"/>
  <c r="N120" i="8"/>
  <c r="O118" i="8"/>
  <c r="F172" i="8"/>
  <c r="E173" i="8"/>
  <c r="E174" i="8" s="1"/>
  <c r="E175" i="8" s="1"/>
  <c r="E176" i="8" s="1"/>
  <c r="E177" i="8" s="1"/>
  <c r="P44" i="1" l="1"/>
  <c r="K45" i="1"/>
  <c r="N45" i="1"/>
  <c r="Q45" i="1" s="1"/>
  <c r="O44" i="1"/>
  <c r="L45" i="1"/>
  <c r="X10" i="1"/>
  <c r="V11" i="1"/>
  <c r="Y11" i="1" s="1"/>
  <c r="S11" i="1"/>
  <c r="R12" i="1"/>
  <c r="U12" i="1" s="1"/>
  <c r="I140" i="8"/>
  <c r="T11" i="1"/>
  <c r="J46" i="1"/>
  <c r="M46" i="1" s="1"/>
  <c r="I159" i="8"/>
  <c r="I141" i="8"/>
  <c r="J141" i="8" s="1"/>
  <c r="D142" i="8"/>
  <c r="E103" i="8"/>
  <c r="D104" i="8"/>
  <c r="D105" i="8"/>
  <c r="C105" i="8" s="1"/>
  <c r="D143" i="8"/>
  <c r="C143" i="8" s="1"/>
  <c r="E160" i="8"/>
  <c r="C160" i="8"/>
  <c r="I14" i="1"/>
  <c r="F15" i="1"/>
  <c r="G14" i="1"/>
  <c r="H14" i="1"/>
  <c r="I160" i="8"/>
  <c r="I162" i="8" s="1"/>
  <c r="AC16" i="8"/>
  <c r="AD15" i="8"/>
  <c r="AC17" i="8"/>
  <c r="O21" i="8"/>
  <c r="N22" i="8"/>
  <c r="X19" i="8"/>
  <c r="X18" i="8"/>
  <c r="Y17" i="8"/>
  <c r="S21" i="8"/>
  <c r="S20" i="8"/>
  <c r="T19" i="8"/>
  <c r="AI13" i="8"/>
  <c r="AH14" i="8"/>
  <c r="AH15" i="8"/>
  <c r="D162" i="8"/>
  <c r="D161" i="8"/>
  <c r="N158" i="8"/>
  <c r="N160" i="8" s="1"/>
  <c r="X38" i="8"/>
  <c r="X37" i="8"/>
  <c r="Y36" i="8"/>
  <c r="O40" i="8"/>
  <c r="N42" i="8"/>
  <c r="N41" i="8"/>
  <c r="AF172" i="8"/>
  <c r="AG172" i="8" s="1"/>
  <c r="AI32" i="8"/>
  <c r="AH34" i="8"/>
  <c r="AH33" i="8"/>
  <c r="S39" i="8"/>
  <c r="S40" i="8"/>
  <c r="T38" i="8"/>
  <c r="I43" i="8"/>
  <c r="J42" i="8"/>
  <c r="AD34" i="8"/>
  <c r="AC35" i="8"/>
  <c r="AC36" i="8"/>
  <c r="E214" i="8"/>
  <c r="D215" i="8"/>
  <c r="D216" i="8" s="1"/>
  <c r="D217" i="8" s="1"/>
  <c r="D218" i="8" s="1"/>
  <c r="D219" i="8" s="1"/>
  <c r="P13" i="1"/>
  <c r="N14" i="1"/>
  <c r="Q14" i="1" s="1"/>
  <c r="O13" i="1"/>
  <c r="H151" i="8"/>
  <c r="G152" i="8"/>
  <c r="G153" i="8" s="1"/>
  <c r="G154" i="8" s="1"/>
  <c r="G155" i="8" s="1"/>
  <c r="G156" i="8" s="1"/>
  <c r="AJ89" i="8"/>
  <c r="AJ90" i="8" s="1"/>
  <c r="AJ91" i="8" s="1"/>
  <c r="AJ92" i="8" s="1"/>
  <c r="AJ93" i="8" s="1"/>
  <c r="AK88" i="8"/>
  <c r="D200" i="8"/>
  <c r="C200" i="8" s="1"/>
  <c r="D16" i="1"/>
  <c r="B17" i="1"/>
  <c r="E17" i="1" s="1"/>
  <c r="C16" i="1"/>
  <c r="D125" i="8"/>
  <c r="D126" i="8"/>
  <c r="C126" i="8" s="1"/>
  <c r="E124" i="8"/>
  <c r="X11" i="1"/>
  <c r="W11" i="1"/>
  <c r="V12" i="1"/>
  <c r="Y12" i="1" s="1"/>
  <c r="AC97" i="8"/>
  <c r="AH95" i="8"/>
  <c r="AD95" i="8"/>
  <c r="AC96" i="8"/>
  <c r="J84" i="8"/>
  <c r="I85" i="8"/>
  <c r="I105" i="8"/>
  <c r="J103" i="8"/>
  <c r="I104" i="8"/>
  <c r="AH57" i="8"/>
  <c r="AI55" i="8"/>
  <c r="AH56" i="8"/>
  <c r="Y59" i="8"/>
  <c r="X61" i="8"/>
  <c r="X60" i="8"/>
  <c r="I123" i="8"/>
  <c r="J122" i="8"/>
  <c r="I124" i="8"/>
  <c r="S44" i="1"/>
  <c r="R45" i="1"/>
  <c r="U45" i="1" s="1"/>
  <c r="T44" i="1"/>
  <c r="N140" i="8"/>
  <c r="N141" i="8"/>
  <c r="O139" i="8"/>
  <c r="T80" i="8"/>
  <c r="S82" i="8"/>
  <c r="S81" i="8"/>
  <c r="B49" i="1"/>
  <c r="E49" i="1" s="1"/>
  <c r="D48" i="1"/>
  <c r="C48" i="1"/>
  <c r="K14" i="1"/>
  <c r="L14" i="1"/>
  <c r="J15" i="1"/>
  <c r="M15" i="1" s="1"/>
  <c r="AC58" i="8"/>
  <c r="AD57" i="8"/>
  <c r="AC59" i="8"/>
  <c r="O120" i="8"/>
  <c r="N121" i="8"/>
  <c r="N122" i="8"/>
  <c r="E105" i="8"/>
  <c r="S139" i="8"/>
  <c r="X137" i="8"/>
  <c r="T137" i="8"/>
  <c r="S138" i="8"/>
  <c r="V16" i="3"/>
  <c r="R17" i="3"/>
  <c r="S16" i="3"/>
  <c r="T16" i="3"/>
  <c r="U16" i="3" s="1"/>
  <c r="AF193" i="8" s="1"/>
  <c r="G47" i="1"/>
  <c r="F48" i="1"/>
  <c r="I48" i="1" s="1"/>
  <c r="H47" i="1"/>
  <c r="N64" i="8"/>
  <c r="O63" i="8"/>
  <c r="F173" i="8"/>
  <c r="F174" i="8" s="1"/>
  <c r="F175" i="8" s="1"/>
  <c r="F176" i="8" s="1"/>
  <c r="F177" i="8" s="1"/>
  <c r="G172" i="8"/>
  <c r="AF170" i="8"/>
  <c r="D212" i="8"/>
  <c r="L192" i="8"/>
  <c r="I130" i="8"/>
  <c r="H131" i="8"/>
  <c r="H132" i="8" s="1"/>
  <c r="H133" i="8" s="1"/>
  <c r="H134" i="8" s="1"/>
  <c r="H135" i="8" s="1"/>
  <c r="V44" i="1"/>
  <c r="Y44" i="1" s="1"/>
  <c r="X43" i="1"/>
  <c r="W43" i="1"/>
  <c r="X117" i="8"/>
  <c r="Y116" i="8"/>
  <c r="X118" i="8"/>
  <c r="AC116" i="8"/>
  <c r="Y78" i="8"/>
  <c r="X80" i="8"/>
  <c r="X79" i="8"/>
  <c r="S63" i="8"/>
  <c r="T61" i="8"/>
  <c r="S62" i="8"/>
  <c r="AI130" i="8"/>
  <c r="AH131" i="8"/>
  <c r="AH132" i="8" s="1"/>
  <c r="AH133" i="8" s="1"/>
  <c r="AH134" i="8" s="1"/>
  <c r="AH135" i="8" s="1"/>
  <c r="AH76" i="8"/>
  <c r="AI74" i="8"/>
  <c r="AH75" i="8"/>
  <c r="AI110" i="8"/>
  <c r="AI111" i="8" s="1"/>
  <c r="AI112" i="8" s="1"/>
  <c r="AI113" i="8" s="1"/>
  <c r="AI114" i="8" s="1"/>
  <c r="AJ109" i="8"/>
  <c r="O101" i="8"/>
  <c r="N103" i="8"/>
  <c r="N102" i="8"/>
  <c r="S120" i="8"/>
  <c r="T118" i="8"/>
  <c r="S119" i="8"/>
  <c r="O82" i="8"/>
  <c r="N83" i="8"/>
  <c r="N84" i="8"/>
  <c r="AF152" i="8"/>
  <c r="AF153" i="8" s="1"/>
  <c r="AF154" i="8" s="1"/>
  <c r="AF155" i="8" s="1"/>
  <c r="AF156" i="8" s="1"/>
  <c r="AG151" i="8"/>
  <c r="AC78" i="8"/>
  <c r="AC77" i="8"/>
  <c r="AD76" i="8"/>
  <c r="N46" i="1"/>
  <c r="Q46" i="1" s="1"/>
  <c r="P45" i="1"/>
  <c r="O45" i="1"/>
  <c r="AK68" i="8"/>
  <c r="AK69" i="8" s="1"/>
  <c r="AK70" i="8" s="1"/>
  <c r="AK71" i="8" s="1"/>
  <c r="AK72" i="8" s="1"/>
  <c r="AL67" i="8"/>
  <c r="AL68" i="8" s="1"/>
  <c r="AL69" i="8" s="1"/>
  <c r="AL70" i="8" s="1"/>
  <c r="AL71" i="8" s="1"/>
  <c r="AL72" i="8" s="1"/>
  <c r="D180" i="8"/>
  <c r="D181" i="8"/>
  <c r="C181" i="8" s="1"/>
  <c r="I179" i="8"/>
  <c r="E179" i="8"/>
  <c r="S101" i="8"/>
  <c r="T99" i="8"/>
  <c r="S100" i="8"/>
  <c r="J109" i="8"/>
  <c r="J110" i="8" s="1"/>
  <c r="J111" i="8" s="1"/>
  <c r="J112" i="8" s="1"/>
  <c r="J113" i="8" s="1"/>
  <c r="J114" i="8" s="1"/>
  <c r="I110" i="8"/>
  <c r="I111" i="8" s="1"/>
  <c r="I112" i="8" s="1"/>
  <c r="I113" i="8" s="1"/>
  <c r="I114" i="8" s="1"/>
  <c r="X98" i="8"/>
  <c r="Y97" i="8"/>
  <c r="X99" i="8"/>
  <c r="F193" i="8"/>
  <c r="E194" i="8"/>
  <c r="E195" i="8" s="1"/>
  <c r="E196" i="8" s="1"/>
  <c r="E197" i="8" s="1"/>
  <c r="E198" i="8" s="1"/>
  <c r="R13" i="1" l="1"/>
  <c r="U13" i="1" s="1"/>
  <c r="L46" i="1"/>
  <c r="T12" i="1"/>
  <c r="K46" i="1"/>
  <c r="S12" i="1"/>
  <c r="J47" i="1"/>
  <c r="M47" i="1" s="1"/>
  <c r="E143" i="8"/>
  <c r="I142" i="8"/>
  <c r="I143" i="8"/>
  <c r="J143" i="8" s="1"/>
  <c r="D145" i="8"/>
  <c r="C145" i="8" s="1"/>
  <c r="D144" i="8"/>
  <c r="D106" i="8"/>
  <c r="J160" i="8"/>
  <c r="I161" i="8"/>
  <c r="N159" i="8"/>
  <c r="O158" i="8"/>
  <c r="S158" i="8"/>
  <c r="T158" i="8" s="1"/>
  <c r="I15" i="1"/>
  <c r="G15" i="1"/>
  <c r="F16" i="1"/>
  <c r="H15" i="1"/>
  <c r="D164" i="8"/>
  <c r="C164" i="8" s="1"/>
  <c r="C162" i="8"/>
  <c r="E162" i="8"/>
  <c r="D163" i="8"/>
  <c r="AH16" i="8"/>
  <c r="AI15" i="8"/>
  <c r="AH17" i="8"/>
  <c r="X20" i="8"/>
  <c r="Y19" i="8"/>
  <c r="X21" i="8"/>
  <c r="AC18" i="8"/>
  <c r="AC19" i="8"/>
  <c r="AD17" i="8"/>
  <c r="S22" i="8"/>
  <c r="T21" i="8"/>
  <c r="D235" i="8"/>
  <c r="E235" i="8" s="1"/>
  <c r="AF173" i="8"/>
  <c r="AF174" i="8" s="1"/>
  <c r="AF175" i="8" s="1"/>
  <c r="AF176" i="8" s="1"/>
  <c r="AF177" i="8" s="1"/>
  <c r="O42" i="8"/>
  <c r="N43" i="8"/>
  <c r="S41" i="8"/>
  <c r="S42" i="8"/>
  <c r="T40" i="8"/>
  <c r="AC38" i="8"/>
  <c r="AC37" i="8"/>
  <c r="AD36" i="8"/>
  <c r="AH36" i="8"/>
  <c r="AI34" i="8"/>
  <c r="AH35" i="8"/>
  <c r="X39" i="8"/>
  <c r="Y38" i="8"/>
  <c r="X40" i="8"/>
  <c r="AG193" i="8"/>
  <c r="AF194" i="8"/>
  <c r="AF195" i="8" s="1"/>
  <c r="AF196" i="8" s="1"/>
  <c r="AF197" i="8" s="1"/>
  <c r="AF198" i="8" s="1"/>
  <c r="J130" i="8"/>
  <c r="J131" i="8" s="1"/>
  <c r="J132" i="8" s="1"/>
  <c r="J133" i="8" s="1"/>
  <c r="J134" i="8" s="1"/>
  <c r="J135" i="8" s="1"/>
  <c r="I131" i="8"/>
  <c r="I132" i="8" s="1"/>
  <c r="I133" i="8" s="1"/>
  <c r="I134" i="8" s="1"/>
  <c r="I135" i="8" s="1"/>
  <c r="D221" i="8"/>
  <c r="C221" i="8" s="1"/>
  <c r="I151" i="8"/>
  <c r="H152" i="8"/>
  <c r="H153" i="8" s="1"/>
  <c r="H154" i="8" s="1"/>
  <c r="H155" i="8" s="1"/>
  <c r="H156" i="8" s="1"/>
  <c r="N179" i="8"/>
  <c r="J179" i="8"/>
  <c r="I181" i="8"/>
  <c r="I180" i="8"/>
  <c r="P46" i="1"/>
  <c r="O46" i="1"/>
  <c r="N47" i="1"/>
  <c r="Q47" i="1" s="1"/>
  <c r="AH77" i="8"/>
  <c r="AI76" i="8"/>
  <c r="AH78" i="8"/>
  <c r="Y137" i="8"/>
  <c r="X139" i="8"/>
  <c r="X138" i="8"/>
  <c r="AC137" i="8"/>
  <c r="AC61" i="8"/>
  <c r="AC60" i="8"/>
  <c r="AD59" i="8"/>
  <c r="S83" i="8"/>
  <c r="T82" i="8"/>
  <c r="S84" i="8"/>
  <c r="X62" i="8"/>
  <c r="Y61" i="8"/>
  <c r="X63" i="8"/>
  <c r="AH96" i="8"/>
  <c r="AH97" i="8"/>
  <c r="AI95" i="8"/>
  <c r="D127" i="8"/>
  <c r="E126" i="8"/>
  <c r="D201" i="8"/>
  <c r="E200" i="8"/>
  <c r="I200" i="8"/>
  <c r="D202" i="8"/>
  <c r="C202" i="8" s="1"/>
  <c r="S103" i="8"/>
  <c r="T101" i="8"/>
  <c r="S102" i="8"/>
  <c r="S121" i="8"/>
  <c r="S122" i="8"/>
  <c r="T120" i="8"/>
  <c r="AC118" i="8"/>
  <c r="AH116" i="8"/>
  <c r="AC117" i="8"/>
  <c r="AD116" i="8"/>
  <c r="F49" i="1"/>
  <c r="I49" i="1" s="1"/>
  <c r="G48" i="1"/>
  <c r="H48" i="1"/>
  <c r="R18" i="3"/>
  <c r="V17" i="3"/>
  <c r="S17" i="3"/>
  <c r="T17" i="3"/>
  <c r="U17" i="3" s="1"/>
  <c r="AF214" i="8" s="1"/>
  <c r="T139" i="8"/>
  <c r="S140" i="8"/>
  <c r="S141" i="8"/>
  <c r="AC99" i="8"/>
  <c r="AC98" i="8"/>
  <c r="AD97" i="8"/>
  <c r="AL88" i="8"/>
  <c r="AL89" i="8" s="1"/>
  <c r="AL90" i="8" s="1"/>
  <c r="AL91" i="8" s="1"/>
  <c r="AL92" i="8" s="1"/>
  <c r="AL93" i="8" s="1"/>
  <c r="AK89" i="8"/>
  <c r="AK90" i="8" s="1"/>
  <c r="AK91" i="8" s="1"/>
  <c r="AK92" i="8" s="1"/>
  <c r="AK93" i="8" s="1"/>
  <c r="J105" i="8"/>
  <c r="I106" i="8"/>
  <c r="G193" i="8"/>
  <c r="F194" i="8"/>
  <c r="F195" i="8" s="1"/>
  <c r="F196" i="8" s="1"/>
  <c r="F197" i="8" s="1"/>
  <c r="F198" i="8" s="1"/>
  <c r="AH151" i="8"/>
  <c r="AG152" i="8"/>
  <c r="AG153" i="8" s="1"/>
  <c r="AG154" i="8" s="1"/>
  <c r="AG155" i="8" s="1"/>
  <c r="AG156" i="8" s="1"/>
  <c r="AI131" i="8"/>
  <c r="AI132" i="8" s="1"/>
  <c r="AI133" i="8" s="1"/>
  <c r="AI134" i="8" s="1"/>
  <c r="AI135" i="8" s="1"/>
  <c r="AJ130" i="8"/>
  <c r="X120" i="8"/>
  <c r="Y118" i="8"/>
  <c r="X119" i="8"/>
  <c r="D233" i="8"/>
  <c r="AF191" i="8"/>
  <c r="L213" i="8"/>
  <c r="B50" i="1"/>
  <c r="E50" i="1" s="1"/>
  <c r="D49" i="1"/>
  <c r="C49" i="1"/>
  <c r="R46" i="1"/>
  <c r="U46" i="1" s="1"/>
  <c r="S45" i="1"/>
  <c r="T45" i="1"/>
  <c r="P14" i="1"/>
  <c r="N15" i="1"/>
  <c r="Q15" i="1" s="1"/>
  <c r="O14" i="1"/>
  <c r="R14" i="1"/>
  <c r="U14" i="1" s="1"/>
  <c r="S13" i="1"/>
  <c r="T13" i="1"/>
  <c r="AD78" i="8"/>
  <c r="AC79" i="8"/>
  <c r="AC80" i="8"/>
  <c r="O103" i="8"/>
  <c r="N105" i="8"/>
  <c r="N104" i="8"/>
  <c r="W44" i="1"/>
  <c r="X44" i="1"/>
  <c r="V45" i="1"/>
  <c r="Y45" i="1" s="1"/>
  <c r="I164" i="8"/>
  <c r="I163" i="8"/>
  <c r="J162" i="8"/>
  <c r="K15" i="1"/>
  <c r="J16" i="1"/>
  <c r="M16" i="1" s="1"/>
  <c r="L15" i="1"/>
  <c r="N142" i="8"/>
  <c r="O141" i="8"/>
  <c r="N143" i="8"/>
  <c r="V13" i="1"/>
  <c r="Y13" i="1" s="1"/>
  <c r="W12" i="1"/>
  <c r="X12" i="1"/>
  <c r="C17" i="1"/>
  <c r="B18" i="1"/>
  <c r="E18" i="1" s="1"/>
  <c r="D17" i="1"/>
  <c r="Y80" i="8"/>
  <c r="X82" i="8"/>
  <c r="X81" i="8"/>
  <c r="E181" i="8"/>
  <c r="D182" i="8"/>
  <c r="D183" i="8"/>
  <c r="C183" i="8" s="1"/>
  <c r="X100" i="8"/>
  <c r="Y99" i="8"/>
  <c r="X101" i="8"/>
  <c r="N85" i="8"/>
  <c r="O84" i="8"/>
  <c r="X158" i="8"/>
  <c r="H172" i="8"/>
  <c r="G173" i="8"/>
  <c r="G174" i="8" s="1"/>
  <c r="G175" i="8" s="1"/>
  <c r="G176" i="8" s="1"/>
  <c r="G177" i="8" s="1"/>
  <c r="I126" i="8"/>
  <c r="J124" i="8"/>
  <c r="I125" i="8"/>
  <c r="AH58" i="8"/>
  <c r="AH59" i="8"/>
  <c r="AI57" i="8"/>
  <c r="D146" i="8"/>
  <c r="AH172" i="8"/>
  <c r="AG173" i="8"/>
  <c r="AG174" i="8" s="1"/>
  <c r="AG175" i="8" s="1"/>
  <c r="AG176" i="8" s="1"/>
  <c r="AG177" i="8" s="1"/>
  <c r="AK109" i="8"/>
  <c r="AJ110" i="8"/>
  <c r="AJ111" i="8" s="1"/>
  <c r="AJ112" i="8" s="1"/>
  <c r="AJ113" i="8" s="1"/>
  <c r="AJ114" i="8" s="1"/>
  <c r="N162" i="8"/>
  <c r="O160" i="8"/>
  <c r="N161" i="8"/>
  <c r="T63" i="8"/>
  <c r="S64" i="8"/>
  <c r="I145" i="8"/>
  <c r="I144" i="8"/>
  <c r="O122" i="8"/>
  <c r="N123" i="8"/>
  <c r="N124" i="8"/>
  <c r="F214" i="8"/>
  <c r="E215" i="8"/>
  <c r="E216" i="8" s="1"/>
  <c r="E217" i="8" s="1"/>
  <c r="E218" i="8" s="1"/>
  <c r="E219" i="8" s="1"/>
  <c r="S159" i="8" l="1"/>
  <c r="L47" i="1"/>
  <c r="K47" i="1"/>
  <c r="J48" i="1"/>
  <c r="M48" i="1" s="1"/>
  <c r="E145" i="8"/>
  <c r="D147" i="8"/>
  <c r="C147" i="8" s="1"/>
  <c r="S160" i="8"/>
  <c r="S161" i="8" s="1"/>
  <c r="D166" i="8"/>
  <c r="C166" i="8" s="1"/>
  <c r="I16" i="1"/>
  <c r="F17" i="1"/>
  <c r="H16" i="1"/>
  <c r="G16" i="1"/>
  <c r="E164" i="8"/>
  <c r="D165" i="8"/>
  <c r="D236" i="8"/>
  <c r="D237" i="8" s="1"/>
  <c r="D238" i="8" s="1"/>
  <c r="D239" i="8" s="1"/>
  <c r="D240" i="8" s="1"/>
  <c r="AC20" i="8"/>
  <c r="AC21" i="8"/>
  <c r="AD19" i="8"/>
  <c r="Y21" i="8"/>
  <c r="X22" i="8"/>
  <c r="AH19" i="8"/>
  <c r="AI17" i="8"/>
  <c r="AH18" i="8"/>
  <c r="D242" i="8"/>
  <c r="D243" i="8" s="1"/>
  <c r="X41" i="8"/>
  <c r="X42" i="8"/>
  <c r="Y40" i="8"/>
  <c r="AC40" i="8"/>
  <c r="AC39" i="8"/>
  <c r="AD38" i="8"/>
  <c r="T42" i="8"/>
  <c r="S43" i="8"/>
  <c r="AH38" i="8"/>
  <c r="AI36" i="8"/>
  <c r="AH37" i="8"/>
  <c r="I147" i="8"/>
  <c r="I146" i="8"/>
  <c r="J145" i="8"/>
  <c r="Y158" i="8"/>
  <c r="X160" i="8"/>
  <c r="X159" i="8"/>
  <c r="AC158" i="8"/>
  <c r="D184" i="8"/>
  <c r="E183" i="8"/>
  <c r="D185" i="8"/>
  <c r="C185" i="8" s="1"/>
  <c r="D18" i="1"/>
  <c r="C18" i="1"/>
  <c r="B19" i="1"/>
  <c r="E19" i="1" s="1"/>
  <c r="W45" i="1"/>
  <c r="X45" i="1"/>
  <c r="V46" i="1"/>
  <c r="Y46" i="1" s="1"/>
  <c r="Y120" i="8"/>
  <c r="X122" i="8"/>
  <c r="X121" i="8"/>
  <c r="T122" i="8"/>
  <c r="S124" i="8"/>
  <c r="S123" i="8"/>
  <c r="X64" i="8"/>
  <c r="Y63" i="8"/>
  <c r="AC62" i="8"/>
  <c r="AD61" i="8"/>
  <c r="AC63" i="8"/>
  <c r="E221" i="8"/>
  <c r="D222" i="8"/>
  <c r="I221" i="8"/>
  <c r="D223" i="8"/>
  <c r="C223" i="8" s="1"/>
  <c r="O15" i="1"/>
  <c r="P15" i="1"/>
  <c r="N16" i="1"/>
  <c r="Q16" i="1" s="1"/>
  <c r="AC138" i="8"/>
  <c r="AC139" i="8"/>
  <c r="AH137" i="8"/>
  <c r="AD137" i="8"/>
  <c r="B51" i="1"/>
  <c r="E51" i="1" s="1"/>
  <c r="C50" i="1"/>
  <c r="D50" i="1"/>
  <c r="AG214" i="8"/>
  <c r="AF215" i="8"/>
  <c r="AF216" i="8" s="1"/>
  <c r="AF217" i="8" s="1"/>
  <c r="AF218" i="8" s="1"/>
  <c r="AF219" i="8" s="1"/>
  <c r="F50" i="1"/>
  <c r="I50" i="1" s="1"/>
  <c r="G49" i="1"/>
  <c r="H49" i="1"/>
  <c r="J49" i="1"/>
  <c r="M49" i="1" s="1"/>
  <c r="L48" i="1"/>
  <c r="K48" i="1"/>
  <c r="J17" i="1"/>
  <c r="M17" i="1" s="1"/>
  <c r="K16" i="1"/>
  <c r="L16" i="1"/>
  <c r="T84" i="8"/>
  <c r="S85" i="8"/>
  <c r="X141" i="8"/>
  <c r="X140" i="8"/>
  <c r="Y139" i="8"/>
  <c r="N48" i="1"/>
  <c r="Q48" i="1" s="1"/>
  <c r="O47" i="1"/>
  <c r="P47" i="1"/>
  <c r="N126" i="8"/>
  <c r="O124" i="8"/>
  <c r="N125" i="8"/>
  <c r="X102" i="8"/>
  <c r="Y101" i="8"/>
  <c r="X103" i="8"/>
  <c r="Y82" i="8"/>
  <c r="X83" i="8"/>
  <c r="X84" i="8"/>
  <c r="W13" i="1"/>
  <c r="X13" i="1"/>
  <c r="V14" i="1"/>
  <c r="Y14" i="1" s="1"/>
  <c r="AI151" i="8"/>
  <c r="AH152" i="8"/>
  <c r="AH153" i="8" s="1"/>
  <c r="AH154" i="8" s="1"/>
  <c r="AH155" i="8" s="1"/>
  <c r="AH156" i="8" s="1"/>
  <c r="T103" i="8"/>
  <c r="S105" i="8"/>
  <c r="S104" i="8"/>
  <c r="AH60" i="8"/>
  <c r="AH61" i="8"/>
  <c r="AI59" i="8"/>
  <c r="AK130" i="8"/>
  <c r="AJ131" i="8"/>
  <c r="AJ132" i="8" s="1"/>
  <c r="AJ133" i="8" s="1"/>
  <c r="AJ134" i="8" s="1"/>
  <c r="AJ135" i="8" s="1"/>
  <c r="O162" i="8"/>
  <c r="N163" i="8"/>
  <c r="N164" i="8"/>
  <c r="I127" i="8"/>
  <c r="J126" i="8"/>
  <c r="N106" i="8"/>
  <c r="O105" i="8"/>
  <c r="AC100" i="8"/>
  <c r="AC101" i="8"/>
  <c r="AD99" i="8"/>
  <c r="L234" i="8"/>
  <c r="AF212" i="8"/>
  <c r="AH117" i="8"/>
  <c r="AH118" i="8"/>
  <c r="AI116" i="8"/>
  <c r="AI78" i="8"/>
  <c r="AH80" i="8"/>
  <c r="AH79" i="8"/>
  <c r="I183" i="8"/>
  <c r="I182" i="8"/>
  <c r="J181" i="8"/>
  <c r="AI172" i="8"/>
  <c r="AH173" i="8"/>
  <c r="AH174" i="8" s="1"/>
  <c r="AH175" i="8" s="1"/>
  <c r="AH176" i="8" s="1"/>
  <c r="AH177" i="8" s="1"/>
  <c r="I172" i="8"/>
  <c r="H173" i="8"/>
  <c r="H174" i="8" s="1"/>
  <c r="H175" i="8" s="1"/>
  <c r="H176" i="8" s="1"/>
  <c r="H177" i="8" s="1"/>
  <c r="I152" i="8"/>
  <c r="I153" i="8" s="1"/>
  <c r="I154" i="8" s="1"/>
  <c r="I155" i="8" s="1"/>
  <c r="I156" i="8" s="1"/>
  <c r="J151" i="8"/>
  <c r="J152" i="8" s="1"/>
  <c r="J153" i="8" s="1"/>
  <c r="J154" i="8" s="1"/>
  <c r="J155" i="8" s="1"/>
  <c r="J156" i="8" s="1"/>
  <c r="G214" i="8"/>
  <c r="F215" i="8"/>
  <c r="F216" i="8" s="1"/>
  <c r="F217" i="8" s="1"/>
  <c r="F218" i="8" s="1"/>
  <c r="F219" i="8" s="1"/>
  <c r="N144" i="8"/>
  <c r="O143" i="8"/>
  <c r="N145" i="8"/>
  <c r="R15" i="1"/>
  <c r="U15" i="1" s="1"/>
  <c r="S14" i="1"/>
  <c r="T14" i="1"/>
  <c r="T46" i="1"/>
  <c r="S46" i="1"/>
  <c r="R47" i="1"/>
  <c r="U47" i="1" s="1"/>
  <c r="G194" i="8"/>
  <c r="G195" i="8" s="1"/>
  <c r="G196" i="8" s="1"/>
  <c r="G197" i="8" s="1"/>
  <c r="G198" i="8" s="1"/>
  <c r="H193" i="8"/>
  <c r="S143" i="8"/>
  <c r="S142" i="8"/>
  <c r="T141" i="8"/>
  <c r="V18" i="3"/>
  <c r="AF233" i="8" s="1"/>
  <c r="T18" i="3"/>
  <c r="U18" i="3" s="1"/>
  <c r="AF235" i="8" s="1"/>
  <c r="S18" i="3"/>
  <c r="AC120" i="8"/>
  <c r="AC119" i="8"/>
  <c r="AD118" i="8"/>
  <c r="E202" i="8"/>
  <c r="D204" i="8"/>
  <c r="C204" i="8" s="1"/>
  <c r="D203" i="8"/>
  <c r="AI97" i="8"/>
  <c r="AH98" i="8"/>
  <c r="AH99" i="8"/>
  <c r="AL109" i="8"/>
  <c r="AL110" i="8" s="1"/>
  <c r="AL111" i="8" s="1"/>
  <c r="AL112" i="8" s="1"/>
  <c r="AL113" i="8" s="1"/>
  <c r="AL114" i="8" s="1"/>
  <c r="AK110" i="8"/>
  <c r="AK111" i="8" s="1"/>
  <c r="AK112" i="8" s="1"/>
  <c r="AK113" i="8" s="1"/>
  <c r="AK114" i="8" s="1"/>
  <c r="D148" i="8"/>
  <c r="E236" i="8"/>
  <c r="E237" i="8" s="1"/>
  <c r="E238" i="8" s="1"/>
  <c r="E239" i="8" s="1"/>
  <c r="E240" i="8" s="1"/>
  <c r="F235" i="8"/>
  <c r="I166" i="8"/>
  <c r="I165" i="8"/>
  <c r="J164" i="8"/>
  <c r="AD80" i="8"/>
  <c r="AC82" i="8"/>
  <c r="AC81" i="8"/>
  <c r="N200" i="8"/>
  <c r="I201" i="8"/>
  <c r="I202" i="8"/>
  <c r="J200" i="8"/>
  <c r="O179" i="8"/>
  <c r="N180" i="8"/>
  <c r="N181" i="8"/>
  <c r="S179" i="8"/>
  <c r="AH193" i="8"/>
  <c r="AG194" i="8"/>
  <c r="AG195" i="8" s="1"/>
  <c r="AG196" i="8" s="1"/>
  <c r="AG197" i="8" s="1"/>
  <c r="AG198" i="8" s="1"/>
  <c r="T160" i="8" l="1"/>
  <c r="S162" i="8"/>
  <c r="E147" i="8"/>
  <c r="D167" i="8"/>
  <c r="D168" i="8"/>
  <c r="C168" i="8" s="1"/>
  <c r="E166" i="8"/>
  <c r="E242" i="8"/>
  <c r="D244" i="8"/>
  <c r="C244" i="8" s="1"/>
  <c r="I17" i="1"/>
  <c r="F18" i="1"/>
  <c r="H17" i="1"/>
  <c r="G17" i="1"/>
  <c r="I242" i="8"/>
  <c r="J242" i="8" s="1"/>
  <c r="C242" i="8"/>
  <c r="AH20" i="8"/>
  <c r="AH21" i="8"/>
  <c r="AI19" i="8"/>
  <c r="AC22" i="8"/>
  <c r="AD21" i="8"/>
  <c r="AD40" i="8"/>
  <c r="AC42" i="8"/>
  <c r="AC41" i="8"/>
  <c r="X43" i="8"/>
  <c r="Y42" i="8"/>
  <c r="AI38" i="8"/>
  <c r="AH40" i="8"/>
  <c r="AH39" i="8"/>
  <c r="AF236" i="8"/>
  <c r="AF237" i="8" s="1"/>
  <c r="AF238" i="8" s="1"/>
  <c r="AF239" i="8" s="1"/>
  <c r="AF240" i="8" s="1"/>
  <c r="AG235" i="8"/>
  <c r="H214" i="8"/>
  <c r="G215" i="8"/>
  <c r="G216" i="8" s="1"/>
  <c r="G217" i="8" s="1"/>
  <c r="G218" i="8" s="1"/>
  <c r="G219" i="8" s="1"/>
  <c r="X179" i="8"/>
  <c r="S181" i="8"/>
  <c r="T179" i="8"/>
  <c r="S180" i="8"/>
  <c r="S47" i="1"/>
  <c r="T47" i="1"/>
  <c r="R48" i="1"/>
  <c r="U48" i="1" s="1"/>
  <c r="O145" i="8"/>
  <c r="N147" i="8"/>
  <c r="N146" i="8"/>
  <c r="I184" i="8"/>
  <c r="I185" i="8"/>
  <c r="J183" i="8"/>
  <c r="O164" i="8"/>
  <c r="N165" i="8"/>
  <c r="N166" i="8"/>
  <c r="C19" i="1"/>
  <c r="B20" i="1"/>
  <c r="E20" i="1" s="1"/>
  <c r="D19" i="1"/>
  <c r="AC159" i="8"/>
  <c r="AD158" i="8"/>
  <c r="AH158" i="8"/>
  <c r="AC160" i="8"/>
  <c r="T15" i="1"/>
  <c r="S15" i="1"/>
  <c r="R16" i="1"/>
  <c r="U16" i="1" s="1"/>
  <c r="N182" i="8"/>
  <c r="O181" i="8"/>
  <c r="N183" i="8"/>
  <c r="AD82" i="8"/>
  <c r="AC84" i="8"/>
  <c r="AC83" i="8"/>
  <c r="T105" i="8"/>
  <c r="S106" i="8"/>
  <c r="X85" i="8"/>
  <c r="Y84" i="8"/>
  <c r="N127" i="8"/>
  <c r="O126" i="8"/>
  <c r="Y141" i="8"/>
  <c r="X143" i="8"/>
  <c r="X142" i="8"/>
  <c r="B52" i="1"/>
  <c r="E52" i="1" s="1"/>
  <c r="D51" i="1"/>
  <c r="C51" i="1"/>
  <c r="N17" i="1"/>
  <c r="Q17" i="1" s="1"/>
  <c r="P16" i="1"/>
  <c r="O16" i="1"/>
  <c r="AC64" i="8"/>
  <c r="AD63" i="8"/>
  <c r="AH81" i="8"/>
  <c r="AI80" i="8"/>
  <c r="AH82" i="8"/>
  <c r="AC103" i="8"/>
  <c r="AD101" i="8"/>
  <c r="AC102" i="8"/>
  <c r="X123" i="8"/>
  <c r="Y122" i="8"/>
  <c r="X124" i="8"/>
  <c r="Y160" i="8"/>
  <c r="X162" i="8"/>
  <c r="X161" i="8"/>
  <c r="L17" i="1"/>
  <c r="K17" i="1"/>
  <c r="J18" i="1"/>
  <c r="M18" i="1" s="1"/>
  <c r="F51" i="1"/>
  <c r="I51" i="1" s="1"/>
  <c r="G50" i="1"/>
  <c r="H50" i="1"/>
  <c r="J50" i="1"/>
  <c r="M50" i="1" s="1"/>
  <c r="L49" i="1"/>
  <c r="K49" i="1"/>
  <c r="T124" i="8"/>
  <c r="S125" i="8"/>
  <c r="S126" i="8"/>
  <c r="J172" i="8"/>
  <c r="J173" i="8" s="1"/>
  <c r="J174" i="8" s="1"/>
  <c r="J175" i="8" s="1"/>
  <c r="J176" i="8" s="1"/>
  <c r="J177" i="8" s="1"/>
  <c r="I173" i="8"/>
  <c r="I174" i="8" s="1"/>
  <c r="I175" i="8" s="1"/>
  <c r="I176" i="8" s="1"/>
  <c r="I177" i="8" s="1"/>
  <c r="AL130" i="8"/>
  <c r="AL131" i="8" s="1"/>
  <c r="AL132" i="8" s="1"/>
  <c r="AL133" i="8" s="1"/>
  <c r="AL134" i="8" s="1"/>
  <c r="AL135" i="8" s="1"/>
  <c r="AK131" i="8"/>
  <c r="AK132" i="8" s="1"/>
  <c r="AK133" i="8" s="1"/>
  <c r="AK134" i="8" s="1"/>
  <c r="AK135" i="8" s="1"/>
  <c r="AI152" i="8"/>
  <c r="AI153" i="8" s="1"/>
  <c r="AI154" i="8" s="1"/>
  <c r="AI155" i="8" s="1"/>
  <c r="AI156" i="8" s="1"/>
  <c r="AJ151" i="8"/>
  <c r="X105" i="8"/>
  <c r="X104" i="8"/>
  <c r="Y103" i="8"/>
  <c r="O200" i="8"/>
  <c r="N201" i="8"/>
  <c r="N202" i="8"/>
  <c r="S200" i="8"/>
  <c r="E204" i="8"/>
  <c r="D205" i="8"/>
  <c r="D206" i="8"/>
  <c r="C206" i="8" s="1"/>
  <c r="AI193" i="8"/>
  <c r="AH194" i="8"/>
  <c r="AH195" i="8" s="1"/>
  <c r="AH196" i="8" s="1"/>
  <c r="AH197" i="8" s="1"/>
  <c r="AH198" i="8" s="1"/>
  <c r="J202" i="8"/>
  <c r="I204" i="8"/>
  <c r="I203" i="8"/>
  <c r="I167" i="8"/>
  <c r="J166" i="8"/>
  <c r="I168" i="8"/>
  <c r="AI99" i="8"/>
  <c r="AH100" i="8"/>
  <c r="AH101" i="8"/>
  <c r="S145" i="8"/>
  <c r="S144" i="8"/>
  <c r="T143" i="8"/>
  <c r="S164" i="8"/>
  <c r="T162" i="8"/>
  <c r="S163" i="8"/>
  <c r="AJ172" i="8"/>
  <c r="AI173" i="8"/>
  <c r="AI174" i="8" s="1"/>
  <c r="AI175" i="8" s="1"/>
  <c r="AI176" i="8" s="1"/>
  <c r="AI177" i="8" s="1"/>
  <c r="AI118" i="8"/>
  <c r="AH119" i="8"/>
  <c r="AH120" i="8"/>
  <c r="X14" i="1"/>
  <c r="W14" i="1"/>
  <c r="V15" i="1"/>
  <c r="Y15" i="1" s="1"/>
  <c r="P48" i="1"/>
  <c r="N49" i="1"/>
  <c r="Q49" i="1" s="1"/>
  <c r="O48" i="1"/>
  <c r="E168" i="8"/>
  <c r="D169" i="8"/>
  <c r="AH214" i="8"/>
  <c r="AG215" i="8"/>
  <c r="AG216" i="8" s="1"/>
  <c r="AG217" i="8" s="1"/>
  <c r="AG218" i="8" s="1"/>
  <c r="AG219" i="8" s="1"/>
  <c r="AH138" i="8"/>
  <c r="AH139" i="8"/>
  <c r="AI137" i="8"/>
  <c r="D225" i="8"/>
  <c r="C225" i="8" s="1"/>
  <c r="D224" i="8"/>
  <c r="E223" i="8"/>
  <c r="V47" i="1"/>
  <c r="Y47" i="1" s="1"/>
  <c r="W46" i="1"/>
  <c r="X46" i="1"/>
  <c r="E185" i="8"/>
  <c r="D187" i="8"/>
  <c r="C187" i="8" s="1"/>
  <c r="D186" i="8"/>
  <c r="G235" i="8"/>
  <c r="F236" i="8"/>
  <c r="F237" i="8" s="1"/>
  <c r="F238" i="8" s="1"/>
  <c r="F239" i="8" s="1"/>
  <c r="F240" i="8" s="1"/>
  <c r="AD120" i="8"/>
  <c r="AC121" i="8"/>
  <c r="AC122" i="8"/>
  <c r="H194" i="8"/>
  <c r="H195" i="8" s="1"/>
  <c r="H196" i="8" s="1"/>
  <c r="H197" i="8" s="1"/>
  <c r="H198" i="8" s="1"/>
  <c r="I193" i="8"/>
  <c r="AI61" i="8"/>
  <c r="AH62" i="8"/>
  <c r="AH63" i="8"/>
  <c r="AD139" i="8"/>
  <c r="AC141" i="8"/>
  <c r="AC140" i="8"/>
  <c r="I222" i="8"/>
  <c r="J221" i="8"/>
  <c r="I223" i="8"/>
  <c r="N221" i="8"/>
  <c r="I148" i="8"/>
  <c r="J147" i="8"/>
  <c r="D246" i="8" l="1"/>
  <c r="C246" i="8" s="1"/>
  <c r="E244" i="8"/>
  <c r="D245" i="8"/>
  <c r="I244" i="8"/>
  <c r="J244" i="8" s="1"/>
  <c r="N242" i="8"/>
  <c r="N243" i="8" s="1"/>
  <c r="I243" i="8"/>
  <c r="I18" i="1"/>
  <c r="H18" i="1"/>
  <c r="F19" i="1"/>
  <c r="G18" i="1"/>
  <c r="AI21" i="8"/>
  <c r="AH22" i="8"/>
  <c r="AI40" i="8"/>
  <c r="AH41" i="8"/>
  <c r="AH42" i="8"/>
  <c r="AC43" i="8"/>
  <c r="AD42" i="8"/>
  <c r="AH122" i="8"/>
  <c r="AI120" i="8"/>
  <c r="AH121" i="8"/>
  <c r="N185" i="8"/>
  <c r="O183" i="8"/>
  <c r="N184" i="8"/>
  <c r="AI158" i="8"/>
  <c r="AH159" i="8"/>
  <c r="AH160" i="8"/>
  <c r="O221" i="8"/>
  <c r="N223" i="8"/>
  <c r="N222" i="8"/>
  <c r="S221" i="8"/>
  <c r="N50" i="1"/>
  <c r="Q50" i="1" s="1"/>
  <c r="P49" i="1"/>
  <c r="O49" i="1"/>
  <c r="J51" i="1"/>
  <c r="M51" i="1" s="1"/>
  <c r="K50" i="1"/>
  <c r="L50" i="1"/>
  <c r="J223" i="8"/>
  <c r="I224" i="8"/>
  <c r="I225" i="8"/>
  <c r="AH64" i="8"/>
  <c r="AI63" i="8"/>
  <c r="S146" i="8"/>
  <c r="T145" i="8"/>
  <c r="S147" i="8"/>
  <c r="J204" i="8"/>
  <c r="I206" i="8"/>
  <c r="I205" i="8"/>
  <c r="O147" i="8"/>
  <c r="N148" i="8"/>
  <c r="T181" i="8"/>
  <c r="S182" i="8"/>
  <c r="S183" i="8"/>
  <c r="AH141" i="8"/>
  <c r="AH140" i="8"/>
  <c r="AI139" i="8"/>
  <c r="H235" i="8"/>
  <c r="G236" i="8"/>
  <c r="G237" i="8" s="1"/>
  <c r="G238" i="8" s="1"/>
  <c r="G239" i="8" s="1"/>
  <c r="G240" i="8" s="1"/>
  <c r="V48" i="1"/>
  <c r="Y48" i="1" s="1"/>
  <c r="X47" i="1"/>
  <c r="W47" i="1"/>
  <c r="AH102" i="8"/>
  <c r="AI101" i="8"/>
  <c r="AH103" i="8"/>
  <c r="D207" i="8"/>
  <c r="E206" i="8"/>
  <c r="D208" i="8"/>
  <c r="C208" i="8" s="1"/>
  <c r="T126" i="8"/>
  <c r="S127" i="8"/>
  <c r="B53" i="1"/>
  <c r="E53" i="1" s="1"/>
  <c r="C52" i="1"/>
  <c r="D52" i="1"/>
  <c r="R17" i="1"/>
  <c r="U17" i="1" s="1"/>
  <c r="T16" i="1"/>
  <c r="S16" i="1"/>
  <c r="N167" i="8"/>
  <c r="N168" i="8"/>
  <c r="O166" i="8"/>
  <c r="Y179" i="8"/>
  <c r="X181" i="8"/>
  <c r="X180" i="8"/>
  <c r="AC179" i="8"/>
  <c r="AH215" i="8"/>
  <c r="AH216" i="8" s="1"/>
  <c r="AH217" i="8" s="1"/>
  <c r="AH218" i="8" s="1"/>
  <c r="AH219" i="8" s="1"/>
  <c r="AI214" i="8"/>
  <c r="V16" i="1"/>
  <c r="Y16" i="1" s="1"/>
  <c r="X15" i="1"/>
  <c r="W15" i="1"/>
  <c r="AK172" i="8"/>
  <c r="AJ173" i="8"/>
  <c r="AJ174" i="8" s="1"/>
  <c r="AJ175" i="8" s="1"/>
  <c r="AJ176" i="8" s="1"/>
  <c r="AJ177" i="8" s="1"/>
  <c r="X106" i="8"/>
  <c r="Y105" i="8"/>
  <c r="I194" i="8"/>
  <c r="I195" i="8" s="1"/>
  <c r="I196" i="8" s="1"/>
  <c r="I197" i="8" s="1"/>
  <c r="I198" i="8" s="1"/>
  <c r="J193" i="8"/>
  <c r="J194" i="8" s="1"/>
  <c r="J195" i="8" s="1"/>
  <c r="J196" i="8" s="1"/>
  <c r="J197" i="8" s="1"/>
  <c r="J198" i="8" s="1"/>
  <c r="AK151" i="8"/>
  <c r="AJ152" i="8"/>
  <c r="AJ153" i="8" s="1"/>
  <c r="AJ154" i="8" s="1"/>
  <c r="AJ155" i="8" s="1"/>
  <c r="AJ156" i="8" s="1"/>
  <c r="H51" i="1"/>
  <c r="G51" i="1"/>
  <c r="F52" i="1"/>
  <c r="I52" i="1" s="1"/>
  <c r="X145" i="8"/>
  <c r="X144" i="8"/>
  <c r="Y143" i="8"/>
  <c r="B21" i="1"/>
  <c r="E21" i="1" s="1"/>
  <c r="D20" i="1"/>
  <c r="C20" i="1"/>
  <c r="S48" i="1"/>
  <c r="T48" i="1"/>
  <c r="R49" i="1"/>
  <c r="U49" i="1" s="1"/>
  <c r="I214" i="8"/>
  <c r="H215" i="8"/>
  <c r="H216" i="8" s="1"/>
  <c r="H217" i="8" s="1"/>
  <c r="H218" i="8" s="1"/>
  <c r="H219" i="8" s="1"/>
  <c r="Y124" i="8"/>
  <c r="X125" i="8"/>
  <c r="X126" i="8"/>
  <c r="J168" i="8"/>
  <c r="I169" i="8"/>
  <c r="X200" i="8"/>
  <c r="T200" i="8"/>
  <c r="S201" i="8"/>
  <c r="S202" i="8"/>
  <c r="AC104" i="8"/>
  <c r="AC105" i="8"/>
  <c r="AD103" i="8"/>
  <c r="AD84" i="8"/>
  <c r="AC85" i="8"/>
  <c r="AH235" i="8"/>
  <c r="AG236" i="8"/>
  <c r="AG237" i="8" s="1"/>
  <c r="AG238" i="8" s="1"/>
  <c r="AG239" i="8" s="1"/>
  <c r="AG240" i="8" s="1"/>
  <c r="AI194" i="8"/>
  <c r="AI195" i="8" s="1"/>
  <c r="AI196" i="8" s="1"/>
  <c r="AI197" i="8" s="1"/>
  <c r="AI198" i="8" s="1"/>
  <c r="AJ193" i="8"/>
  <c r="AC143" i="8"/>
  <c r="AC142" i="8"/>
  <c r="AD141" i="8"/>
  <c r="D189" i="8"/>
  <c r="C189" i="8" s="1"/>
  <c r="D188" i="8"/>
  <c r="E187" i="8"/>
  <c r="AC124" i="8"/>
  <c r="AC123" i="8"/>
  <c r="AD122" i="8"/>
  <c r="D226" i="8"/>
  <c r="E225" i="8"/>
  <c r="D227" i="8"/>
  <c r="C227" i="8" s="1"/>
  <c r="S165" i="8"/>
  <c r="S166" i="8"/>
  <c r="T164" i="8"/>
  <c r="N203" i="8"/>
  <c r="N204" i="8"/>
  <c r="O202" i="8"/>
  <c r="J19" i="1"/>
  <c r="M19" i="1" s="1"/>
  <c r="K18" i="1"/>
  <c r="L18" i="1"/>
  <c r="X163" i="8"/>
  <c r="Y162" i="8"/>
  <c r="X164" i="8"/>
  <c r="AH84" i="8"/>
  <c r="AI82" i="8"/>
  <c r="AH83" i="8"/>
  <c r="N18" i="1"/>
  <c r="Q18" i="1" s="1"/>
  <c r="O17" i="1"/>
  <c r="P17" i="1"/>
  <c r="AC162" i="8"/>
  <c r="AC161" i="8"/>
  <c r="AD160" i="8"/>
  <c r="I187" i="8"/>
  <c r="J185" i="8"/>
  <c r="I186" i="8"/>
  <c r="N244" i="8" l="1"/>
  <c r="E246" i="8"/>
  <c r="O242" i="8"/>
  <c r="D248" i="8"/>
  <c r="C248" i="8" s="1"/>
  <c r="I245" i="8"/>
  <c r="D247" i="8"/>
  <c r="S242" i="8"/>
  <c r="T242" i="8" s="1"/>
  <c r="I246" i="8"/>
  <c r="I248" i="8" s="1"/>
  <c r="I19" i="1"/>
  <c r="F20" i="1"/>
  <c r="G19" i="1"/>
  <c r="H19" i="1"/>
  <c r="AH43" i="8"/>
  <c r="AI42" i="8"/>
  <c r="E189" i="8"/>
  <c r="D190" i="8"/>
  <c r="Y200" i="8"/>
  <c r="X201" i="8"/>
  <c r="AC200" i="8"/>
  <c r="X202" i="8"/>
  <c r="R50" i="1"/>
  <c r="U50" i="1" s="1"/>
  <c r="S49" i="1"/>
  <c r="T49" i="1"/>
  <c r="AC180" i="8"/>
  <c r="AD179" i="8"/>
  <c r="AC181" i="8"/>
  <c r="AH179" i="8"/>
  <c r="AH143" i="8"/>
  <c r="AH142" i="8"/>
  <c r="AI141" i="8"/>
  <c r="S243" i="8"/>
  <c r="J52" i="1"/>
  <c r="M52" i="1" s="1"/>
  <c r="K51" i="1"/>
  <c r="L51" i="1"/>
  <c r="Y145" i="8"/>
  <c r="X146" i="8"/>
  <c r="X147" i="8"/>
  <c r="X183" i="8"/>
  <c r="X182" i="8"/>
  <c r="Y181" i="8"/>
  <c r="E208" i="8"/>
  <c r="D210" i="8"/>
  <c r="C210" i="8" s="1"/>
  <c r="D209" i="8"/>
  <c r="I226" i="8"/>
  <c r="J225" i="8"/>
  <c r="I227" i="8"/>
  <c r="P18" i="1"/>
  <c r="N19" i="1"/>
  <c r="Q19" i="1" s="1"/>
  <c r="O18" i="1"/>
  <c r="R18" i="1"/>
  <c r="U18" i="1" s="1"/>
  <c r="T17" i="1"/>
  <c r="S17" i="1"/>
  <c r="AC144" i="8"/>
  <c r="AD143" i="8"/>
  <c r="AC145" i="8"/>
  <c r="AC106" i="8"/>
  <c r="AD105" i="8"/>
  <c r="X127" i="8"/>
  <c r="Y126" i="8"/>
  <c r="AL151" i="8"/>
  <c r="AL152" i="8" s="1"/>
  <c r="AL153" i="8" s="1"/>
  <c r="AL154" i="8" s="1"/>
  <c r="AL155" i="8" s="1"/>
  <c r="AL156" i="8" s="1"/>
  <c r="AK152" i="8"/>
  <c r="AK153" i="8" s="1"/>
  <c r="AK154" i="8" s="1"/>
  <c r="AK155" i="8" s="1"/>
  <c r="AK156" i="8" s="1"/>
  <c r="V49" i="1"/>
  <c r="Y49" i="1" s="1"/>
  <c r="W48" i="1"/>
  <c r="X48" i="1"/>
  <c r="J206" i="8"/>
  <c r="I208" i="8"/>
  <c r="I207" i="8"/>
  <c r="J187" i="8"/>
  <c r="I189" i="8"/>
  <c r="I188" i="8"/>
  <c r="S168" i="8"/>
  <c r="T166" i="8"/>
  <c r="S167" i="8"/>
  <c r="AC126" i="8"/>
  <c r="AC125" i="8"/>
  <c r="AD124" i="8"/>
  <c r="AK193" i="8"/>
  <c r="AJ194" i="8"/>
  <c r="AJ195" i="8" s="1"/>
  <c r="AJ196" i="8" s="1"/>
  <c r="AJ197" i="8" s="1"/>
  <c r="AJ198" i="8" s="1"/>
  <c r="N51" i="1"/>
  <c r="Q51" i="1" s="1"/>
  <c r="O50" i="1"/>
  <c r="P50" i="1"/>
  <c r="N187" i="8"/>
  <c r="N186" i="8"/>
  <c r="O185" i="8"/>
  <c r="S184" i="8"/>
  <c r="S185" i="8"/>
  <c r="T183" i="8"/>
  <c r="N224" i="8"/>
  <c r="O223" i="8"/>
  <c r="N225" i="8"/>
  <c r="J20" i="1"/>
  <c r="M20" i="1" s="1"/>
  <c r="L19" i="1"/>
  <c r="K19" i="1"/>
  <c r="AH85" i="8"/>
  <c r="AI84" i="8"/>
  <c r="Y164" i="8"/>
  <c r="X166" i="8"/>
  <c r="X165" i="8"/>
  <c r="N206" i="8"/>
  <c r="O204" i="8"/>
  <c r="N205" i="8"/>
  <c r="T202" i="8"/>
  <c r="S203" i="8"/>
  <c r="S204" i="8"/>
  <c r="V17" i="1"/>
  <c r="Y17" i="1" s="1"/>
  <c r="X16" i="1"/>
  <c r="W16" i="1"/>
  <c r="O168" i="8"/>
  <c r="N169" i="8"/>
  <c r="D53" i="1"/>
  <c r="B54" i="1"/>
  <c r="E54" i="1" s="1"/>
  <c r="C53" i="1"/>
  <c r="AH105" i="8"/>
  <c r="AH104" i="8"/>
  <c r="AI103" i="8"/>
  <c r="I235" i="8"/>
  <c r="H236" i="8"/>
  <c r="H237" i="8" s="1"/>
  <c r="H238" i="8" s="1"/>
  <c r="H239" i="8" s="1"/>
  <c r="H240" i="8" s="1"/>
  <c r="T147" i="8"/>
  <c r="S148" i="8"/>
  <c r="AL172" i="8"/>
  <c r="AL173" i="8" s="1"/>
  <c r="AL174" i="8" s="1"/>
  <c r="AL175" i="8" s="1"/>
  <c r="AL176" i="8" s="1"/>
  <c r="AL177" i="8" s="1"/>
  <c r="AK173" i="8"/>
  <c r="AK174" i="8" s="1"/>
  <c r="AK175" i="8" s="1"/>
  <c r="AK176" i="8" s="1"/>
  <c r="AK177" i="8" s="1"/>
  <c r="AD162" i="8"/>
  <c r="AC164" i="8"/>
  <c r="AC163" i="8"/>
  <c r="AJ214" i="8"/>
  <c r="AI215" i="8"/>
  <c r="AI216" i="8" s="1"/>
  <c r="AI217" i="8" s="1"/>
  <c r="AI218" i="8" s="1"/>
  <c r="AI219" i="8" s="1"/>
  <c r="E227" i="8"/>
  <c r="D229" i="8"/>
  <c r="C229" i="8" s="1"/>
  <c r="D228" i="8"/>
  <c r="AI235" i="8"/>
  <c r="AH236" i="8"/>
  <c r="AH237" i="8" s="1"/>
  <c r="AH238" i="8" s="1"/>
  <c r="AH239" i="8" s="1"/>
  <c r="AH240" i="8" s="1"/>
  <c r="I215" i="8"/>
  <c r="I216" i="8" s="1"/>
  <c r="I217" i="8" s="1"/>
  <c r="I218" i="8" s="1"/>
  <c r="I219" i="8" s="1"/>
  <c r="J214" i="8"/>
  <c r="J215" i="8" s="1"/>
  <c r="J216" i="8" s="1"/>
  <c r="J217" i="8" s="1"/>
  <c r="J218" i="8" s="1"/>
  <c r="J219" i="8" s="1"/>
  <c r="D21" i="1"/>
  <c r="C21" i="1"/>
  <c r="B22" i="1"/>
  <c r="E22" i="1" s="1"/>
  <c r="G52" i="1"/>
  <c r="F53" i="1"/>
  <c r="I53" i="1" s="1"/>
  <c r="H52" i="1"/>
  <c r="O244" i="8"/>
  <c r="N246" i="8"/>
  <c r="N245" i="8"/>
  <c r="S222" i="8"/>
  <c r="S223" i="8"/>
  <c r="X221" i="8"/>
  <c r="T221" i="8"/>
  <c r="AH161" i="8"/>
  <c r="AI160" i="8"/>
  <c r="AH162" i="8"/>
  <c r="AH123" i="8"/>
  <c r="AI122" i="8"/>
  <c r="AH124" i="8"/>
  <c r="S244" i="8" l="1"/>
  <c r="D249" i="8"/>
  <c r="E248" i="8"/>
  <c r="I247" i="8"/>
  <c r="D250" i="8"/>
  <c r="C250" i="8" s="1"/>
  <c r="J246" i="8"/>
  <c r="X242" i="8"/>
  <c r="X244" i="8" s="1"/>
  <c r="I20" i="1"/>
  <c r="G20" i="1"/>
  <c r="F21" i="1"/>
  <c r="H20" i="1"/>
  <c r="D231" i="8"/>
  <c r="C231" i="8" s="1"/>
  <c r="E229" i="8"/>
  <c r="D230" i="8"/>
  <c r="AH126" i="8"/>
  <c r="AI124" i="8"/>
  <c r="AH125" i="8"/>
  <c r="S224" i="8"/>
  <c r="S225" i="8"/>
  <c r="T223" i="8"/>
  <c r="AI236" i="8"/>
  <c r="AI237" i="8" s="1"/>
  <c r="AI238" i="8" s="1"/>
  <c r="AI239" i="8" s="1"/>
  <c r="AI240" i="8" s="1"/>
  <c r="AJ235" i="8"/>
  <c r="AK214" i="8"/>
  <c r="AJ215" i="8"/>
  <c r="AJ216" i="8" s="1"/>
  <c r="AJ217" i="8" s="1"/>
  <c r="AJ218" i="8" s="1"/>
  <c r="AJ219" i="8" s="1"/>
  <c r="J53" i="1"/>
  <c r="M53" i="1" s="1"/>
  <c r="K52" i="1"/>
  <c r="L52" i="1"/>
  <c r="AH145" i="8"/>
  <c r="AI143" i="8"/>
  <c r="AH144" i="8"/>
  <c r="S50" i="1"/>
  <c r="R51" i="1"/>
  <c r="U51" i="1" s="1"/>
  <c r="T50" i="1"/>
  <c r="AI179" i="8"/>
  <c r="AH180" i="8"/>
  <c r="AH181" i="8"/>
  <c r="X204" i="8"/>
  <c r="X203" i="8"/>
  <c r="Y202" i="8"/>
  <c r="C22" i="1"/>
  <c r="D22" i="1"/>
  <c r="B23" i="1"/>
  <c r="E23" i="1" s="1"/>
  <c r="AC166" i="8"/>
  <c r="AC165" i="8"/>
  <c r="AD164" i="8"/>
  <c r="S186" i="8"/>
  <c r="T185" i="8"/>
  <c r="S187" i="8"/>
  <c r="N52" i="1"/>
  <c r="Q52" i="1" s="1"/>
  <c r="O51" i="1"/>
  <c r="P51" i="1"/>
  <c r="T168" i="8"/>
  <c r="S169" i="8"/>
  <c r="Y183" i="8"/>
  <c r="X185" i="8"/>
  <c r="X184" i="8"/>
  <c r="AD181" i="8"/>
  <c r="AC183" i="8"/>
  <c r="AC182" i="8"/>
  <c r="AD200" i="8"/>
  <c r="AC202" i="8"/>
  <c r="AH200" i="8"/>
  <c r="AC201" i="8"/>
  <c r="J227" i="8"/>
  <c r="I228" i="8"/>
  <c r="I229" i="8"/>
  <c r="N247" i="8"/>
  <c r="O246" i="8"/>
  <c r="N248" i="8"/>
  <c r="Y147" i="8"/>
  <c r="X148" i="8"/>
  <c r="AI105" i="8"/>
  <c r="AH106" i="8"/>
  <c r="O206" i="8"/>
  <c r="N208" i="8"/>
  <c r="N207" i="8"/>
  <c r="AK194" i="8"/>
  <c r="AK195" i="8" s="1"/>
  <c r="AK196" i="8" s="1"/>
  <c r="AK197" i="8" s="1"/>
  <c r="AK198" i="8" s="1"/>
  <c r="AL193" i="8"/>
  <c r="AL194" i="8" s="1"/>
  <c r="AL195" i="8" s="1"/>
  <c r="AL196" i="8" s="1"/>
  <c r="AL197" i="8" s="1"/>
  <c r="AL198" i="8" s="1"/>
  <c r="I190" i="8"/>
  <c r="J189" i="8"/>
  <c r="V50" i="1"/>
  <c r="Y50" i="1" s="1"/>
  <c r="W49" i="1"/>
  <c r="X49" i="1"/>
  <c r="R19" i="1"/>
  <c r="U19" i="1" s="1"/>
  <c r="S18" i="1"/>
  <c r="T18" i="1"/>
  <c r="S246" i="8"/>
  <c r="S245" i="8"/>
  <c r="T244" i="8"/>
  <c r="J235" i="8"/>
  <c r="J236" i="8" s="1"/>
  <c r="J237" i="8" s="1"/>
  <c r="J238" i="8" s="1"/>
  <c r="J239" i="8" s="1"/>
  <c r="J240" i="8" s="1"/>
  <c r="I236" i="8"/>
  <c r="I237" i="8" s="1"/>
  <c r="I238" i="8" s="1"/>
  <c r="I239" i="8" s="1"/>
  <c r="I240" i="8" s="1"/>
  <c r="AH164" i="8"/>
  <c r="AI162" i="8"/>
  <c r="AH163" i="8"/>
  <c r="J21" i="1"/>
  <c r="M21" i="1" s="1"/>
  <c r="L20" i="1"/>
  <c r="K20" i="1"/>
  <c r="V18" i="1"/>
  <c r="Y18" i="1" s="1"/>
  <c r="W17" i="1"/>
  <c r="X17" i="1"/>
  <c r="X168" i="8"/>
  <c r="Y166" i="8"/>
  <c r="X167" i="8"/>
  <c r="O225" i="8"/>
  <c r="N226" i="8"/>
  <c r="N227" i="8"/>
  <c r="N189" i="8"/>
  <c r="N188" i="8"/>
  <c r="O187" i="8"/>
  <c r="AC147" i="8"/>
  <c r="AD145" i="8"/>
  <c r="AC146" i="8"/>
  <c r="P19" i="1"/>
  <c r="N20" i="1"/>
  <c r="Q20" i="1" s="1"/>
  <c r="O19" i="1"/>
  <c r="D211" i="8"/>
  <c r="E210" i="8"/>
  <c r="AC221" i="8"/>
  <c r="X223" i="8"/>
  <c r="X222" i="8"/>
  <c r="Y221" i="8"/>
  <c r="H53" i="1"/>
  <c r="G53" i="1"/>
  <c r="F54" i="1"/>
  <c r="I54" i="1" s="1"/>
  <c r="C54" i="1"/>
  <c r="D54" i="1"/>
  <c r="B55" i="1"/>
  <c r="E55" i="1" s="1"/>
  <c r="T204" i="8"/>
  <c r="S205" i="8"/>
  <c r="S206" i="8"/>
  <c r="AD126" i="8"/>
  <c r="AC127" i="8"/>
  <c r="J208" i="8"/>
  <c r="I210" i="8"/>
  <c r="I209" i="8"/>
  <c r="J248" i="8"/>
  <c r="I250" i="8"/>
  <c r="I249" i="8"/>
  <c r="D251" i="8" l="1"/>
  <c r="E250" i="8"/>
  <c r="D252" i="8"/>
  <c r="C252" i="8" s="1"/>
  <c r="AC242" i="8"/>
  <c r="AH242" i="8" s="1"/>
  <c r="Y242" i="8"/>
  <c r="X243" i="8"/>
  <c r="I21" i="1"/>
  <c r="H21" i="1"/>
  <c r="G21" i="1"/>
  <c r="F22" i="1"/>
  <c r="F55" i="1"/>
  <c r="I55" i="1" s="1"/>
  <c r="G54" i="1"/>
  <c r="H54" i="1"/>
  <c r="X224" i="8"/>
  <c r="Y223" i="8"/>
  <c r="X225" i="8"/>
  <c r="AC223" i="8"/>
  <c r="AH221" i="8"/>
  <c r="AC222" i="8"/>
  <c r="AD221" i="8"/>
  <c r="AH165" i="8"/>
  <c r="AH166" i="8"/>
  <c r="AI164" i="8"/>
  <c r="J229" i="8"/>
  <c r="I231" i="8"/>
  <c r="I230" i="8"/>
  <c r="AD183" i="8"/>
  <c r="AC185" i="8"/>
  <c r="AC184" i="8"/>
  <c r="J54" i="1"/>
  <c r="M54" i="1" s="1"/>
  <c r="L53" i="1"/>
  <c r="K53" i="1"/>
  <c r="B56" i="1"/>
  <c r="E56" i="1" s="1"/>
  <c r="D55" i="1"/>
  <c r="C55" i="1"/>
  <c r="X169" i="8"/>
  <c r="Y168" i="8"/>
  <c r="N210" i="8"/>
  <c r="O208" i="8"/>
  <c r="N209" i="8"/>
  <c r="X206" i="8"/>
  <c r="X205" i="8"/>
  <c r="Y204" i="8"/>
  <c r="AK215" i="8"/>
  <c r="AK216" i="8" s="1"/>
  <c r="AK217" i="8" s="1"/>
  <c r="AK218" i="8" s="1"/>
  <c r="AK219" i="8" s="1"/>
  <c r="AL214" i="8"/>
  <c r="AL215" i="8" s="1"/>
  <c r="AL216" i="8" s="1"/>
  <c r="AL217" i="8" s="1"/>
  <c r="AL218" i="8" s="1"/>
  <c r="AL219" i="8" s="1"/>
  <c r="AH127" i="8"/>
  <c r="AI126" i="8"/>
  <c r="AH202" i="8"/>
  <c r="AH201" i="8"/>
  <c r="AI200" i="8"/>
  <c r="X245" i="8"/>
  <c r="X246" i="8"/>
  <c r="Y244" i="8"/>
  <c r="AC167" i="8"/>
  <c r="AD166" i="8"/>
  <c r="AC168" i="8"/>
  <c r="AI181" i="8"/>
  <c r="AH183" i="8"/>
  <c r="AH182" i="8"/>
  <c r="AK235" i="8"/>
  <c r="AJ236" i="8"/>
  <c r="AJ237" i="8" s="1"/>
  <c r="AJ238" i="8" s="1"/>
  <c r="AJ239" i="8" s="1"/>
  <c r="AJ240" i="8" s="1"/>
  <c r="R20" i="1"/>
  <c r="U20" i="1" s="1"/>
  <c r="T19" i="1"/>
  <c r="S19" i="1"/>
  <c r="R52" i="1"/>
  <c r="U52" i="1" s="1"/>
  <c r="S51" i="1"/>
  <c r="T51" i="1"/>
  <c r="I211" i="8"/>
  <c r="J210" i="8"/>
  <c r="AC148" i="8"/>
  <c r="AD147" i="8"/>
  <c r="O20" i="1"/>
  <c r="P20" i="1"/>
  <c r="N21" i="1"/>
  <c r="Q21" i="1" s="1"/>
  <c r="N190" i="8"/>
  <c r="O189" i="8"/>
  <c r="L21" i="1"/>
  <c r="K21" i="1"/>
  <c r="J22" i="1"/>
  <c r="M22" i="1" s="1"/>
  <c r="S247" i="8"/>
  <c r="S248" i="8"/>
  <c r="T246" i="8"/>
  <c r="V51" i="1"/>
  <c r="Y51" i="1" s="1"/>
  <c r="W50" i="1"/>
  <c r="X50" i="1"/>
  <c r="N249" i="8"/>
  <c r="N250" i="8"/>
  <c r="O248" i="8"/>
  <c r="AD202" i="8"/>
  <c r="AC204" i="8"/>
  <c r="AC203" i="8"/>
  <c r="N53" i="1"/>
  <c r="Q53" i="1" s="1"/>
  <c r="P52" i="1"/>
  <c r="O52" i="1"/>
  <c r="B24" i="1"/>
  <c r="C23" i="1"/>
  <c r="D23" i="1"/>
  <c r="AH147" i="8"/>
  <c r="AI145" i="8"/>
  <c r="AH146" i="8"/>
  <c r="T206" i="8"/>
  <c r="S208" i="8"/>
  <c r="S207" i="8"/>
  <c r="N229" i="8"/>
  <c r="O227" i="8"/>
  <c r="N228" i="8"/>
  <c r="I251" i="8"/>
  <c r="J250" i="8"/>
  <c r="I252" i="8"/>
  <c r="X18" i="1"/>
  <c r="W18" i="1"/>
  <c r="V19" i="1"/>
  <c r="Y19" i="1" s="1"/>
  <c r="Y185" i="8"/>
  <c r="X186" i="8"/>
  <c r="X187" i="8"/>
  <c r="S188" i="8"/>
  <c r="S189" i="8"/>
  <c r="T187" i="8"/>
  <c r="S226" i="8"/>
  <c r="T225" i="8"/>
  <c r="S227" i="8"/>
  <c r="E231" i="8"/>
  <c r="D232" i="8"/>
  <c r="AC243" i="8" l="1"/>
  <c r="AC244" i="8"/>
  <c r="AC246" i="8" s="1"/>
  <c r="E252" i="8"/>
  <c r="AD242" i="8"/>
  <c r="D253" i="8"/>
  <c r="I22" i="1"/>
  <c r="F23" i="1"/>
  <c r="G22" i="1"/>
  <c r="H22" i="1"/>
  <c r="D24" i="1"/>
  <c r="E24" i="1"/>
  <c r="AH148" i="8"/>
  <c r="AI147" i="8"/>
  <c r="P53" i="1"/>
  <c r="O53" i="1"/>
  <c r="N54" i="1"/>
  <c r="Q54" i="1" s="1"/>
  <c r="S249" i="8"/>
  <c r="T248" i="8"/>
  <c r="S250" i="8"/>
  <c r="R21" i="1"/>
  <c r="U21" i="1" s="1"/>
  <c r="T20" i="1"/>
  <c r="S20" i="1"/>
  <c r="AD168" i="8"/>
  <c r="AC169" i="8"/>
  <c r="AH204" i="8"/>
  <c r="AI202" i="8"/>
  <c r="AH203" i="8"/>
  <c r="B57" i="1"/>
  <c r="E57" i="1" s="1"/>
  <c r="C56" i="1"/>
  <c r="D56" i="1"/>
  <c r="I232" i="8"/>
  <c r="J231" i="8"/>
  <c r="X227" i="8"/>
  <c r="X226" i="8"/>
  <c r="Y225" i="8"/>
  <c r="N251" i="8"/>
  <c r="N252" i="8"/>
  <c r="O250" i="8"/>
  <c r="P21" i="1"/>
  <c r="N22" i="1"/>
  <c r="Q22" i="1" s="1"/>
  <c r="O21" i="1"/>
  <c r="O210" i="8"/>
  <c r="N211" i="8"/>
  <c r="V20" i="1"/>
  <c r="Y20" i="1" s="1"/>
  <c r="X19" i="1"/>
  <c r="W19" i="1"/>
  <c r="N230" i="8"/>
  <c r="O229" i="8"/>
  <c r="N231" i="8"/>
  <c r="J23" i="1"/>
  <c r="M23" i="1" s="1"/>
  <c r="K22" i="1"/>
  <c r="L22" i="1"/>
  <c r="K54" i="1"/>
  <c r="L54" i="1"/>
  <c r="J55" i="1"/>
  <c r="M55" i="1" s="1"/>
  <c r="AH223" i="8"/>
  <c r="AI221" i="8"/>
  <c r="AH222" i="8"/>
  <c r="R53" i="1"/>
  <c r="U53" i="1" s="1"/>
  <c r="T52" i="1"/>
  <c r="S52" i="1"/>
  <c r="AK236" i="8"/>
  <c r="AK237" i="8" s="1"/>
  <c r="AK238" i="8" s="1"/>
  <c r="AK239" i="8" s="1"/>
  <c r="AK240" i="8" s="1"/>
  <c r="AL235" i="8"/>
  <c r="AL236" i="8" s="1"/>
  <c r="AL237" i="8" s="1"/>
  <c r="AL238" i="8" s="1"/>
  <c r="AL239" i="8" s="1"/>
  <c r="AL240" i="8" s="1"/>
  <c r="X248" i="8"/>
  <c r="X247" i="8"/>
  <c r="Y246" i="8"/>
  <c r="AC224" i="8"/>
  <c r="AC225" i="8"/>
  <c r="AD223" i="8"/>
  <c r="T189" i="8"/>
  <c r="S190" i="8"/>
  <c r="S210" i="8"/>
  <c r="S209" i="8"/>
  <c r="T208" i="8"/>
  <c r="B25" i="1"/>
  <c r="E25" i="1" s="1"/>
  <c r="C24" i="1"/>
  <c r="AC245" i="8"/>
  <c r="S228" i="8"/>
  <c r="S229" i="8"/>
  <c r="T227" i="8"/>
  <c r="AH243" i="8"/>
  <c r="AI242" i="8"/>
  <c r="AH244" i="8"/>
  <c r="I253" i="8"/>
  <c r="J252" i="8"/>
  <c r="X51" i="1"/>
  <c r="W51" i="1"/>
  <c r="V52" i="1"/>
  <c r="Y52" i="1" s="1"/>
  <c r="AH184" i="8"/>
  <c r="AH185" i="8"/>
  <c r="AI183" i="8"/>
  <c r="AC186" i="8"/>
  <c r="AC187" i="8"/>
  <c r="AD185" i="8"/>
  <c r="F56" i="1"/>
  <c r="I56" i="1" s="1"/>
  <c r="H55" i="1"/>
  <c r="G55" i="1"/>
  <c r="X188" i="8"/>
  <c r="X189" i="8"/>
  <c r="Y187" i="8"/>
  <c r="AC206" i="8"/>
  <c r="AC205" i="8"/>
  <c r="AD204" i="8"/>
  <c r="X207" i="8"/>
  <c r="Y206" i="8"/>
  <c r="X208" i="8"/>
  <c r="AH168" i="8"/>
  <c r="AH167" i="8"/>
  <c r="AI166" i="8"/>
  <c r="AD244" i="8" l="1"/>
  <c r="I23" i="1"/>
  <c r="F24" i="1"/>
  <c r="G23" i="1"/>
  <c r="H23" i="1"/>
  <c r="J56" i="1"/>
  <c r="M56" i="1" s="1"/>
  <c r="K55" i="1"/>
  <c r="L55" i="1"/>
  <c r="AH205" i="8"/>
  <c r="AH206" i="8"/>
  <c r="AI204" i="8"/>
  <c r="AD225" i="8"/>
  <c r="AC227" i="8"/>
  <c r="AC226" i="8"/>
  <c r="F57" i="1"/>
  <c r="I57" i="1" s="1"/>
  <c r="G56" i="1"/>
  <c r="H56" i="1"/>
  <c r="S231" i="8"/>
  <c r="T229" i="8"/>
  <c r="S230" i="8"/>
  <c r="C25" i="1"/>
  <c r="D25" i="1"/>
  <c r="B26" i="1"/>
  <c r="E26" i="1" s="1"/>
  <c r="R54" i="1"/>
  <c r="U54" i="1" s="1"/>
  <c r="T53" i="1"/>
  <c r="S53" i="1"/>
  <c r="AD187" i="8"/>
  <c r="AC189" i="8"/>
  <c r="AC188" i="8"/>
  <c r="Y227" i="8"/>
  <c r="X229" i="8"/>
  <c r="X228" i="8"/>
  <c r="N55" i="1"/>
  <c r="Q55" i="1" s="1"/>
  <c r="O54" i="1"/>
  <c r="P54" i="1"/>
  <c r="X52" i="1"/>
  <c r="W52" i="1"/>
  <c r="V53" i="1"/>
  <c r="Y53" i="1" s="1"/>
  <c r="W20" i="1"/>
  <c r="X20" i="1"/>
  <c r="V21" i="1"/>
  <c r="Y21" i="1" s="1"/>
  <c r="P22" i="1"/>
  <c r="N23" i="1"/>
  <c r="Q23" i="1" s="1"/>
  <c r="O22" i="1"/>
  <c r="AD246" i="8"/>
  <c r="AC247" i="8"/>
  <c r="AC248" i="8"/>
  <c r="T210" i="8"/>
  <c r="S211" i="8"/>
  <c r="X249" i="8"/>
  <c r="X250" i="8"/>
  <c r="Y248" i="8"/>
  <c r="B58" i="1"/>
  <c r="E58" i="1" s="1"/>
  <c r="D57" i="1"/>
  <c r="C57" i="1"/>
  <c r="AC208" i="8"/>
  <c r="AC207" i="8"/>
  <c r="AD206" i="8"/>
  <c r="Y208" i="8"/>
  <c r="X210" i="8"/>
  <c r="X209" i="8"/>
  <c r="AH187" i="8"/>
  <c r="AH186" i="8"/>
  <c r="AI185" i="8"/>
  <c r="AH246" i="8"/>
  <c r="AH245" i="8"/>
  <c r="AI244" i="8"/>
  <c r="AH224" i="8"/>
  <c r="AH225" i="8"/>
  <c r="AI223" i="8"/>
  <c r="L23" i="1"/>
  <c r="K23" i="1"/>
  <c r="J24" i="1"/>
  <c r="M24" i="1" s="1"/>
  <c r="R22" i="1"/>
  <c r="U22" i="1" s="1"/>
  <c r="S21" i="1"/>
  <c r="T21" i="1"/>
  <c r="AI168" i="8"/>
  <c r="AH169" i="8"/>
  <c r="Y189" i="8"/>
  <c r="X190" i="8"/>
  <c r="O231" i="8"/>
  <c r="N232" i="8"/>
  <c r="O252" i="8"/>
  <c r="N253" i="8"/>
  <c r="T250" i="8"/>
  <c r="S251" i="8"/>
  <c r="S252" i="8"/>
  <c r="I24" i="1" l="1"/>
  <c r="F25" i="1"/>
  <c r="G24" i="1"/>
  <c r="H24" i="1"/>
  <c r="AH188" i="8"/>
  <c r="AI187" i="8"/>
  <c r="AH189" i="8"/>
  <c r="AD248" i="8"/>
  <c r="AC249" i="8"/>
  <c r="AC250" i="8"/>
  <c r="C58" i="1"/>
  <c r="D58" i="1"/>
  <c r="B59" i="1"/>
  <c r="E59" i="1" s="1"/>
  <c r="AI225" i="8"/>
  <c r="AH226" i="8"/>
  <c r="AH227" i="8"/>
  <c r="X211" i="8"/>
  <c r="Y210" i="8"/>
  <c r="N56" i="1"/>
  <c r="Q56" i="1" s="1"/>
  <c r="O55" i="1"/>
  <c r="P55" i="1"/>
  <c r="AI206" i="8"/>
  <c r="AH207" i="8"/>
  <c r="AH208" i="8"/>
  <c r="S22" i="1"/>
  <c r="T22" i="1"/>
  <c r="R23" i="1"/>
  <c r="U23" i="1" s="1"/>
  <c r="T54" i="1"/>
  <c r="R55" i="1"/>
  <c r="U55" i="1" s="1"/>
  <c r="S54" i="1"/>
  <c r="S232" i="8"/>
  <c r="T231" i="8"/>
  <c r="Y250" i="8"/>
  <c r="X252" i="8"/>
  <c r="X251" i="8"/>
  <c r="X53" i="1"/>
  <c r="W53" i="1"/>
  <c r="V54" i="1"/>
  <c r="Y54" i="1" s="1"/>
  <c r="X231" i="8"/>
  <c r="X230" i="8"/>
  <c r="Y229" i="8"/>
  <c r="S253" i="8"/>
  <c r="T252" i="8"/>
  <c r="J25" i="1"/>
  <c r="M25" i="1" s="1"/>
  <c r="K24" i="1"/>
  <c r="L24" i="1"/>
  <c r="AI246" i="8"/>
  <c r="AH247" i="8"/>
  <c r="AH248" i="8"/>
  <c r="P23" i="1"/>
  <c r="O23" i="1"/>
  <c r="N24" i="1"/>
  <c r="Q24" i="1" s="1"/>
  <c r="D26" i="1"/>
  <c r="C26" i="1"/>
  <c r="B27" i="1"/>
  <c r="E27" i="1" s="1"/>
  <c r="AC210" i="8"/>
  <c r="AD208" i="8"/>
  <c r="AC209" i="8"/>
  <c r="F58" i="1"/>
  <c r="I58" i="1" s="1"/>
  <c r="G57" i="1"/>
  <c r="H57" i="1"/>
  <c r="V22" i="1"/>
  <c r="Y22" i="1" s="1"/>
  <c r="W21" i="1"/>
  <c r="X21" i="1"/>
  <c r="AD189" i="8"/>
  <c r="AC190" i="8"/>
  <c r="AC228" i="8"/>
  <c r="AD227" i="8"/>
  <c r="AC229" i="8"/>
  <c r="J57" i="1"/>
  <c r="M57" i="1" s="1"/>
  <c r="K56" i="1"/>
  <c r="L56" i="1"/>
  <c r="I25" i="1" l="1"/>
  <c r="F26" i="1"/>
  <c r="G25" i="1"/>
  <c r="H25" i="1"/>
  <c r="D27" i="1"/>
  <c r="B28" i="1"/>
  <c r="E28" i="1" s="1"/>
  <c r="C27" i="1"/>
  <c r="Y252" i="8"/>
  <c r="X253" i="8"/>
  <c r="AH210" i="8"/>
  <c r="AI208" i="8"/>
  <c r="AH209" i="8"/>
  <c r="AC252" i="8"/>
  <c r="AD250" i="8"/>
  <c r="AC251" i="8"/>
  <c r="AI248" i="8"/>
  <c r="AH250" i="8"/>
  <c r="AH249" i="8"/>
  <c r="AH228" i="8"/>
  <c r="AI227" i="8"/>
  <c r="AH229" i="8"/>
  <c r="Y231" i="8"/>
  <c r="X232" i="8"/>
  <c r="R56" i="1"/>
  <c r="U56" i="1" s="1"/>
  <c r="S55" i="1"/>
  <c r="T55" i="1"/>
  <c r="F59" i="1"/>
  <c r="I59" i="1" s="1"/>
  <c r="G58" i="1"/>
  <c r="H58" i="1"/>
  <c r="V55" i="1"/>
  <c r="Y55" i="1" s="1"/>
  <c r="X54" i="1"/>
  <c r="W54" i="1"/>
  <c r="AH190" i="8"/>
  <c r="AI189" i="8"/>
  <c r="L57" i="1"/>
  <c r="K57" i="1"/>
  <c r="J58" i="1"/>
  <c r="M58" i="1" s="1"/>
  <c r="AC211" i="8"/>
  <c r="AD210" i="8"/>
  <c r="N25" i="1"/>
  <c r="Q25" i="1" s="1"/>
  <c r="O24" i="1"/>
  <c r="P24" i="1"/>
  <c r="S23" i="1"/>
  <c r="R24" i="1"/>
  <c r="U24" i="1" s="1"/>
  <c r="T23" i="1"/>
  <c r="C59" i="1"/>
  <c r="D59" i="1"/>
  <c r="B60" i="1"/>
  <c r="E60" i="1" s="1"/>
  <c r="AC230" i="8"/>
  <c r="AC231" i="8"/>
  <c r="AD229" i="8"/>
  <c r="V23" i="1"/>
  <c r="Y23" i="1" s="1"/>
  <c r="X22" i="1"/>
  <c r="W22" i="1"/>
  <c r="J26" i="1"/>
  <c r="M26" i="1" s="1"/>
  <c r="L25" i="1"/>
  <c r="K25" i="1"/>
  <c r="O56" i="1"/>
  <c r="P56" i="1"/>
  <c r="N57" i="1"/>
  <c r="Q57" i="1" s="1"/>
  <c r="I26" i="1" l="1"/>
  <c r="F27" i="1"/>
  <c r="H26" i="1"/>
  <c r="G26" i="1"/>
  <c r="P57" i="1"/>
  <c r="O57" i="1"/>
  <c r="N58" i="1"/>
  <c r="Q58" i="1" s="1"/>
  <c r="R57" i="1"/>
  <c r="U57" i="1" s="1"/>
  <c r="T56" i="1"/>
  <c r="S56" i="1"/>
  <c r="AH252" i="8"/>
  <c r="AI250" i="8"/>
  <c r="AH251" i="8"/>
  <c r="J59" i="1"/>
  <c r="M59" i="1" s="1"/>
  <c r="L58" i="1"/>
  <c r="K58" i="1"/>
  <c r="V56" i="1"/>
  <c r="Y56" i="1" s="1"/>
  <c r="X55" i="1"/>
  <c r="W55" i="1"/>
  <c r="X23" i="1"/>
  <c r="W23" i="1"/>
  <c r="V24" i="1"/>
  <c r="Y24" i="1" s="1"/>
  <c r="R25" i="1"/>
  <c r="U25" i="1" s="1"/>
  <c r="T24" i="1"/>
  <c r="S24" i="1"/>
  <c r="AD231" i="8"/>
  <c r="AC232" i="8"/>
  <c r="AH231" i="8"/>
  <c r="AH230" i="8"/>
  <c r="AI229" i="8"/>
  <c r="AC253" i="8"/>
  <c r="AD252" i="8"/>
  <c r="D28" i="1"/>
  <c r="B29" i="1"/>
  <c r="E29" i="1" s="1"/>
  <c r="C28" i="1"/>
  <c r="N26" i="1"/>
  <c r="Q26" i="1" s="1"/>
  <c r="O25" i="1"/>
  <c r="P25" i="1"/>
  <c r="H59" i="1"/>
  <c r="G59" i="1"/>
  <c r="F60" i="1"/>
  <c r="I60" i="1" s="1"/>
  <c r="L26" i="1"/>
  <c r="J27" i="1"/>
  <c r="M27" i="1" s="1"/>
  <c r="K26" i="1"/>
  <c r="C60" i="1"/>
  <c r="D60" i="1"/>
  <c r="B61" i="1"/>
  <c r="E61" i="1" s="1"/>
  <c r="AI210" i="8"/>
  <c r="AH211" i="8"/>
  <c r="I27" i="1" l="1"/>
  <c r="G27" i="1"/>
  <c r="F28" i="1"/>
  <c r="H27" i="1"/>
  <c r="C29" i="1"/>
  <c r="B30" i="1"/>
  <c r="E30" i="1" s="1"/>
  <c r="D29" i="1"/>
  <c r="L59" i="1"/>
  <c r="K59" i="1"/>
  <c r="J60" i="1"/>
  <c r="M60" i="1" s="1"/>
  <c r="B62" i="1"/>
  <c r="E62" i="1" s="1"/>
  <c r="D61" i="1"/>
  <c r="C61" i="1"/>
  <c r="R58" i="1"/>
  <c r="U58" i="1" s="1"/>
  <c r="S57" i="1"/>
  <c r="T57" i="1"/>
  <c r="K27" i="1"/>
  <c r="J28" i="1"/>
  <c r="M28" i="1" s="1"/>
  <c r="L27" i="1"/>
  <c r="T25" i="1"/>
  <c r="S25" i="1"/>
  <c r="R26" i="1"/>
  <c r="U26" i="1" s="1"/>
  <c r="W56" i="1"/>
  <c r="V57" i="1"/>
  <c r="Y57" i="1" s="1"/>
  <c r="X56" i="1"/>
  <c r="N27" i="1"/>
  <c r="Q27" i="1" s="1"/>
  <c r="O26" i="1"/>
  <c r="P26" i="1"/>
  <c r="X24" i="1"/>
  <c r="V25" i="1"/>
  <c r="Y25" i="1" s="1"/>
  <c r="W24" i="1"/>
  <c r="O58" i="1"/>
  <c r="N59" i="1"/>
  <c r="Q59" i="1" s="1"/>
  <c r="P58" i="1"/>
  <c r="G60" i="1"/>
  <c r="H60" i="1"/>
  <c r="F61" i="1"/>
  <c r="I61" i="1" s="1"/>
  <c r="AH232" i="8"/>
  <c r="AI231" i="8"/>
  <c r="AH253" i="8"/>
  <c r="AI252" i="8"/>
  <c r="I28" i="1" l="1"/>
  <c r="F29" i="1"/>
  <c r="G28" i="1"/>
  <c r="H28" i="1"/>
  <c r="V26" i="1"/>
  <c r="Y26" i="1" s="1"/>
  <c r="W25" i="1"/>
  <c r="X25" i="1"/>
  <c r="L60" i="1"/>
  <c r="K60" i="1"/>
  <c r="J61" i="1"/>
  <c r="M61" i="1" s="1"/>
  <c r="R59" i="1"/>
  <c r="U59" i="1" s="1"/>
  <c r="S58" i="1"/>
  <c r="T58" i="1"/>
  <c r="W57" i="1"/>
  <c r="V58" i="1"/>
  <c r="Y58" i="1" s="1"/>
  <c r="X57" i="1"/>
  <c r="J29" i="1"/>
  <c r="M29" i="1" s="1"/>
  <c r="K28" i="1"/>
  <c r="L28" i="1"/>
  <c r="F62" i="1"/>
  <c r="I62" i="1" s="1"/>
  <c r="G61" i="1"/>
  <c r="H61" i="1"/>
  <c r="O59" i="1"/>
  <c r="P59" i="1"/>
  <c r="N60" i="1"/>
  <c r="Q60" i="1" s="1"/>
  <c r="P27" i="1"/>
  <c r="O27" i="1"/>
  <c r="N28" i="1"/>
  <c r="Q28" i="1" s="1"/>
  <c r="D30" i="1"/>
  <c r="C30" i="1"/>
  <c r="B31" i="1"/>
  <c r="E31" i="1" s="1"/>
  <c r="R27" i="1"/>
  <c r="U27" i="1" s="1"/>
  <c r="S26" i="1"/>
  <c r="T26" i="1"/>
  <c r="D62" i="1"/>
  <c r="C62" i="1"/>
  <c r="B63" i="1"/>
  <c r="E63" i="1" s="1"/>
  <c r="I29" i="1" l="1"/>
  <c r="H29" i="1"/>
  <c r="F30" i="1"/>
  <c r="G29" i="1"/>
  <c r="P28" i="1"/>
  <c r="N29" i="1"/>
  <c r="Q29" i="1" s="1"/>
  <c r="O28" i="1"/>
  <c r="V27" i="1"/>
  <c r="Y27" i="1" s="1"/>
  <c r="W26" i="1"/>
  <c r="X26" i="1"/>
  <c r="V59" i="1"/>
  <c r="Y59" i="1" s="1"/>
  <c r="X58" i="1"/>
  <c r="W58" i="1"/>
  <c r="H62" i="1"/>
  <c r="F63" i="1"/>
  <c r="I63" i="1" s="1"/>
  <c r="G62" i="1"/>
  <c r="J30" i="1"/>
  <c r="M30" i="1" s="1"/>
  <c r="K29" i="1"/>
  <c r="L29" i="1"/>
  <c r="T59" i="1"/>
  <c r="R60" i="1"/>
  <c r="U60" i="1" s="1"/>
  <c r="S59" i="1"/>
  <c r="R28" i="1"/>
  <c r="U28" i="1" s="1"/>
  <c r="T27" i="1"/>
  <c r="S27" i="1"/>
  <c r="J62" i="1"/>
  <c r="M62" i="1" s="1"/>
  <c r="L61" i="1"/>
  <c r="K61" i="1"/>
  <c r="D63" i="1"/>
  <c r="B64" i="1"/>
  <c r="E64" i="1" s="1"/>
  <c r="C63" i="1"/>
  <c r="D31" i="1"/>
  <c r="C31" i="1"/>
  <c r="B32" i="1"/>
  <c r="E32" i="1" s="1"/>
  <c r="N61" i="1"/>
  <c r="Q61" i="1" s="1"/>
  <c r="O60" i="1"/>
  <c r="P60" i="1"/>
  <c r="I30" i="1" l="1"/>
  <c r="H30" i="1"/>
  <c r="F31" i="1"/>
  <c r="G30" i="1"/>
  <c r="C64" i="1"/>
  <c r="B65" i="1"/>
  <c r="E65" i="1" s="1"/>
  <c r="D64" i="1"/>
  <c r="J31" i="1"/>
  <c r="M31" i="1" s="1"/>
  <c r="K30" i="1"/>
  <c r="L30" i="1"/>
  <c r="G63" i="1"/>
  <c r="F64" i="1"/>
  <c r="I64" i="1" s="1"/>
  <c r="H63" i="1"/>
  <c r="W27" i="1"/>
  <c r="X27" i="1"/>
  <c r="V28" i="1"/>
  <c r="Y28" i="1" s="1"/>
  <c r="D32" i="1"/>
  <c r="B33" i="1"/>
  <c r="C32" i="1"/>
  <c r="J63" i="1"/>
  <c r="M63" i="1" s="1"/>
  <c r="K62" i="1"/>
  <c r="L62" i="1"/>
  <c r="T60" i="1"/>
  <c r="R61" i="1"/>
  <c r="U61" i="1" s="1"/>
  <c r="S60" i="1"/>
  <c r="P61" i="1"/>
  <c r="O61" i="1"/>
  <c r="N62" i="1"/>
  <c r="Q62" i="1" s="1"/>
  <c r="T28" i="1"/>
  <c r="S28" i="1"/>
  <c r="R29" i="1"/>
  <c r="U29" i="1" s="1"/>
  <c r="V60" i="1"/>
  <c r="Y60" i="1" s="1"/>
  <c r="X59" i="1"/>
  <c r="W59" i="1"/>
  <c r="P29" i="1"/>
  <c r="N30" i="1"/>
  <c r="Q30" i="1" s="1"/>
  <c r="O29" i="1"/>
  <c r="B34" i="1" l="1"/>
  <c r="C34" i="1" s="1"/>
  <c r="E33" i="1"/>
  <c r="I31" i="1"/>
  <c r="G31" i="1"/>
  <c r="H31" i="1"/>
  <c r="F32" i="1"/>
  <c r="F65" i="1"/>
  <c r="I65" i="1" s="1"/>
  <c r="G64" i="1"/>
  <c r="H64" i="1"/>
  <c r="P62" i="1"/>
  <c r="O62" i="1"/>
  <c r="N63" i="1"/>
  <c r="Q63" i="1" s="1"/>
  <c r="V29" i="1"/>
  <c r="Y29" i="1" s="1"/>
  <c r="W28" i="1"/>
  <c r="X28" i="1"/>
  <c r="J32" i="1"/>
  <c r="M32" i="1" s="1"/>
  <c r="L31" i="1"/>
  <c r="K31" i="1"/>
  <c r="X60" i="1"/>
  <c r="V61" i="1"/>
  <c r="Y61" i="1" s="1"/>
  <c r="W60" i="1"/>
  <c r="K63" i="1"/>
  <c r="J64" i="1"/>
  <c r="M64" i="1" s="1"/>
  <c r="L63" i="1"/>
  <c r="B66" i="1"/>
  <c r="C65" i="1"/>
  <c r="D65" i="1"/>
  <c r="R30" i="1"/>
  <c r="U30" i="1" s="1"/>
  <c r="T29" i="1"/>
  <c r="S29" i="1"/>
  <c r="O30" i="1"/>
  <c r="P30" i="1"/>
  <c r="N31" i="1"/>
  <c r="Q31" i="1" s="1"/>
  <c r="R62" i="1"/>
  <c r="U62" i="1" s="1"/>
  <c r="S61" i="1"/>
  <c r="T61" i="1"/>
  <c r="D33" i="1"/>
  <c r="C33" i="1"/>
  <c r="I32" i="1" l="1"/>
  <c r="G32" i="1"/>
  <c r="H32" i="1"/>
  <c r="F33" i="1"/>
  <c r="B67" i="1"/>
  <c r="E67" i="1" s="1"/>
  <c r="E66" i="1"/>
  <c r="B35" i="1"/>
  <c r="C35" i="1" s="1"/>
  <c r="E34" i="1"/>
  <c r="J65" i="1"/>
  <c r="M65" i="1" s="1"/>
  <c r="K64" i="1"/>
  <c r="L64" i="1"/>
  <c r="N64" i="1"/>
  <c r="Q64" i="1" s="1"/>
  <c r="P63" i="1"/>
  <c r="O63" i="1"/>
  <c r="D34" i="1"/>
  <c r="D66" i="1"/>
  <c r="C66" i="1"/>
  <c r="J33" i="1"/>
  <c r="L32" i="1"/>
  <c r="K32" i="1"/>
  <c r="X61" i="1"/>
  <c r="V62" i="1"/>
  <c r="Y62" i="1" s="1"/>
  <c r="W61" i="1"/>
  <c r="R31" i="1"/>
  <c r="U31" i="1" s="1"/>
  <c r="S30" i="1"/>
  <c r="T30" i="1"/>
  <c r="V30" i="1"/>
  <c r="Y30" i="1" s="1"/>
  <c r="W29" i="1"/>
  <c r="X29" i="1"/>
  <c r="P31" i="1"/>
  <c r="N32" i="1"/>
  <c r="O31" i="1"/>
  <c r="T62" i="1"/>
  <c r="S62" i="1"/>
  <c r="R63" i="1"/>
  <c r="U63" i="1" s="1"/>
  <c r="G65" i="1"/>
  <c r="H65" i="1"/>
  <c r="F66" i="1"/>
  <c r="C67" i="1" l="1"/>
  <c r="B68" i="1"/>
  <c r="E68" i="1" s="1"/>
  <c r="B36" i="1"/>
  <c r="E36" i="1" s="1"/>
  <c r="E35" i="1"/>
  <c r="F67" i="1"/>
  <c r="I67" i="1" s="1"/>
  <c r="I66" i="1"/>
  <c r="F34" i="1"/>
  <c r="I33" i="1"/>
  <c r="H33" i="1"/>
  <c r="G33" i="1"/>
  <c r="N33" i="1"/>
  <c r="Q32" i="1"/>
  <c r="J34" i="1"/>
  <c r="M34" i="1" s="1"/>
  <c r="M33" i="1"/>
  <c r="D67" i="1"/>
  <c r="V63" i="1"/>
  <c r="Y63" i="1" s="1"/>
  <c r="X62" i="1"/>
  <c r="W62" i="1"/>
  <c r="T63" i="1"/>
  <c r="R64" i="1"/>
  <c r="U64" i="1" s="1"/>
  <c r="S63" i="1"/>
  <c r="V31" i="1"/>
  <c r="Y31" i="1" s="1"/>
  <c r="X30" i="1"/>
  <c r="W30" i="1"/>
  <c r="N65" i="1"/>
  <c r="Q65" i="1" s="1"/>
  <c r="P64" i="1"/>
  <c r="O64" i="1"/>
  <c r="D35" i="1"/>
  <c r="O32" i="1"/>
  <c r="P32" i="1"/>
  <c r="G66" i="1"/>
  <c r="H66" i="1"/>
  <c r="R32" i="1"/>
  <c r="U32" i="1" s="1"/>
  <c r="T31" i="1"/>
  <c r="S31" i="1"/>
  <c r="L33" i="1"/>
  <c r="K33" i="1"/>
  <c r="J66" i="1"/>
  <c r="L65" i="1"/>
  <c r="K65" i="1"/>
  <c r="H67" i="1" l="1"/>
  <c r="C36" i="1"/>
  <c r="D68" i="1"/>
  <c r="B69" i="1"/>
  <c r="E69" i="1" s="1"/>
  <c r="C68" i="1"/>
  <c r="G67" i="1"/>
  <c r="L34" i="1"/>
  <c r="K34" i="1"/>
  <c r="J35" i="1"/>
  <c r="M35" i="1" s="1"/>
  <c r="F68" i="1"/>
  <c r="I68" i="1" s="1"/>
  <c r="I34" i="1"/>
  <c r="H34" i="1"/>
  <c r="G34" i="1"/>
  <c r="F35" i="1"/>
  <c r="J67" i="1"/>
  <c r="M67" i="1" s="1"/>
  <c r="M66" i="1"/>
  <c r="N34" i="1"/>
  <c r="Q33" i="1"/>
  <c r="K66" i="1"/>
  <c r="L66" i="1"/>
  <c r="S32" i="1"/>
  <c r="R33" i="1"/>
  <c r="T32" i="1"/>
  <c r="P33" i="1"/>
  <c r="O33" i="1"/>
  <c r="P65" i="1"/>
  <c r="O65" i="1"/>
  <c r="N66" i="1"/>
  <c r="D36" i="1"/>
  <c r="X31" i="1"/>
  <c r="W31" i="1"/>
  <c r="V32" i="1"/>
  <c r="Y32" i="1" s="1"/>
  <c r="R65" i="1"/>
  <c r="U65" i="1" s="1"/>
  <c r="T64" i="1"/>
  <c r="S64" i="1"/>
  <c r="W63" i="1"/>
  <c r="V64" i="1"/>
  <c r="Y64" i="1" s="1"/>
  <c r="X63" i="1"/>
  <c r="F69" i="1" l="1"/>
  <c r="I69" i="1" s="1"/>
  <c r="J36" i="1"/>
  <c r="M36" i="1" s="1"/>
  <c r="K35" i="1"/>
  <c r="L35" i="1"/>
  <c r="D69" i="1"/>
  <c r="C69" i="1"/>
  <c r="H68" i="1"/>
  <c r="G68" i="1"/>
  <c r="J68" i="1"/>
  <c r="M68" i="1" s="1"/>
  <c r="K67" i="1"/>
  <c r="L67" i="1"/>
  <c r="Q34" i="1"/>
  <c r="P34" i="1"/>
  <c r="N35" i="1"/>
  <c r="O34" i="1"/>
  <c r="N67" i="1"/>
  <c r="Q67" i="1" s="1"/>
  <c r="Q66" i="1"/>
  <c r="I35" i="1"/>
  <c r="F36" i="1"/>
  <c r="G35" i="1"/>
  <c r="H35" i="1"/>
  <c r="R34" i="1"/>
  <c r="U34" i="1" s="1"/>
  <c r="U33" i="1"/>
  <c r="H69" i="1"/>
  <c r="W32" i="1"/>
  <c r="X32" i="1"/>
  <c r="V33" i="1"/>
  <c r="V65" i="1"/>
  <c r="Y65" i="1" s="1"/>
  <c r="W64" i="1"/>
  <c r="X64" i="1"/>
  <c r="R66" i="1"/>
  <c r="S65" i="1"/>
  <c r="T65" i="1"/>
  <c r="T33" i="1"/>
  <c r="S33" i="1"/>
  <c r="O66" i="1"/>
  <c r="P66" i="1"/>
  <c r="G69" i="1" l="1"/>
  <c r="K36" i="1"/>
  <c r="L36" i="1"/>
  <c r="L68" i="1"/>
  <c r="J69" i="1"/>
  <c r="M69" i="1" s="1"/>
  <c r="K68" i="1"/>
  <c r="T34" i="1"/>
  <c r="S34" i="1"/>
  <c r="R35" i="1"/>
  <c r="U35" i="1" s="1"/>
  <c r="O67" i="1"/>
  <c r="N68" i="1"/>
  <c r="Q68" i="1" s="1"/>
  <c r="P67" i="1"/>
  <c r="V34" i="1"/>
  <c r="Y34" i="1" s="1"/>
  <c r="Y33" i="1"/>
  <c r="I36" i="1"/>
  <c r="H36" i="1"/>
  <c r="G36" i="1"/>
  <c r="Q35" i="1"/>
  <c r="O35" i="1"/>
  <c r="N36" i="1"/>
  <c r="P35" i="1"/>
  <c r="R67" i="1"/>
  <c r="U67" i="1" s="1"/>
  <c r="U66" i="1"/>
  <c r="X65" i="1"/>
  <c r="W65" i="1"/>
  <c r="V66" i="1"/>
  <c r="W33" i="1"/>
  <c r="X33" i="1"/>
  <c r="T66" i="1"/>
  <c r="S66" i="1"/>
  <c r="V35" i="1" l="1"/>
  <c r="Y35" i="1" s="1"/>
  <c r="X34" i="1"/>
  <c r="R36" i="1"/>
  <c r="U36" i="1" s="1"/>
  <c r="T35" i="1"/>
  <c r="S35" i="1"/>
  <c r="L69" i="1"/>
  <c r="O68" i="1"/>
  <c r="P68" i="1"/>
  <c r="N69" i="1"/>
  <c r="Q69" i="1" s="1"/>
  <c r="K69" i="1"/>
  <c r="W34" i="1"/>
  <c r="T67" i="1"/>
  <c r="S67" i="1"/>
  <c r="R68" i="1"/>
  <c r="U68" i="1" s="1"/>
  <c r="Q36" i="1"/>
  <c r="P36" i="1"/>
  <c r="O36" i="1"/>
  <c r="V67" i="1"/>
  <c r="Y67" i="1" s="1"/>
  <c r="Y66" i="1"/>
  <c r="X35" i="1"/>
  <c r="V36" i="1"/>
  <c r="Y36" i="1" s="1"/>
  <c r="W66" i="1"/>
  <c r="X66" i="1"/>
  <c r="W35" i="1" l="1"/>
  <c r="T36" i="1"/>
  <c r="O69" i="1"/>
  <c r="S36" i="1"/>
  <c r="P69" i="1"/>
  <c r="R69" i="1"/>
  <c r="U69" i="1" s="1"/>
  <c r="T68" i="1"/>
  <c r="S68" i="1"/>
  <c r="X67" i="1"/>
  <c r="W67" i="1"/>
  <c r="V68" i="1"/>
  <c r="Y68" i="1" s="1"/>
  <c r="X36" i="1"/>
  <c r="W36" i="1"/>
  <c r="T69" i="1" l="1"/>
  <c r="S69" i="1"/>
  <c r="X68" i="1"/>
  <c r="W68" i="1"/>
  <c r="V69" i="1"/>
  <c r="Y69" i="1" s="1"/>
  <c r="X69" i="1" l="1"/>
  <c r="W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D2" authorId="0" shapeId="0" xr:uid="{4A41CFC5-1202-47AB-B635-AA01977311ED}">
      <text>
        <r>
          <rPr>
            <sz val="10"/>
            <color indexed="10"/>
            <rFont val="Consolas"/>
            <family val="3"/>
          </rPr>
          <t>Dynamisk kalender:_x000D_
Ret indstillinger for første måned på kalenderen._x000D_
* Hvilken måned skal kalenderen begynde?_x000D_
* Hvilket år skal kalenderen begynde?_x000D_
_x000D_
Eksempler:_x000D_
1 og 2023: Kalenderen viser jan - dec 2023._x000D_
7 og 2023: Kalenderen viser jul 2023 - jun 2024.</t>
        </r>
      </text>
    </comment>
    <comment ref="H2" authorId="0" shapeId="0" xr:uid="{EE722B61-E708-45A1-9B48-33D4A3B46AA1}">
      <text>
        <r>
          <rPr>
            <sz val="10"/>
            <color indexed="10"/>
            <rFont val="Consolas"/>
            <family val="3"/>
          </rPr>
          <t>HELLIGDAGE: Begivenheder i denne tabel vises _x000D_
* i Halvårskalender : Med blå baggrund._x000D_
* i Månedskalender  : Ud for datoen.</t>
        </r>
      </text>
    </comment>
    <comment ref="N2" authorId="0" shapeId="0" xr:uid="{3416C7C6-457B-4040-92F4-46F0968F9850}">
      <text>
        <r>
          <rPr>
            <sz val="10"/>
            <color indexed="10"/>
            <rFont val="Consolas"/>
            <family val="3"/>
          </rPr>
          <t xml:space="preserve">ANDRE begivenheder: Fødselsdage, bryllupsdage, momsafregning m.m. Begivenheder i denne tabel vises _x000D_
* i Halvårskalender : Med (valgfri) skraveret baggrund._x000D_
* i Månedskalender  : I det store felt under datoen._x000D_
_x000D_
INDTASTNING_x000D_
Tekst : Teksten vises i kalenderne._x000D_
Dag   : Skal tastes._x000D_
Måned : Skal tastes._x000D_
År    : Valgfrit._x000D_
_x000D_
EKSEMPLER_x000D_
---------_x000D_
FØDSELSDAG: Falder på samme dato hvert år. _x000D_
Opret kun begivenheden en gang._x000D_
Indtast kun Dag og Måned. _x000D_
_x000D_
FASTELAVN: Falder på forskellige datoer hvert år. _x000D_
Opret en ny begivenhed for hvert år. _x000D_
Indtast dag, måned og år. </t>
        </r>
      </text>
    </comment>
    <comment ref="H5" authorId="0" shapeId="0" xr:uid="{1C996427-6A84-4DD1-BA62-86489B0B0FAC}">
      <text>
        <r>
          <rPr>
            <sz val="10"/>
            <color indexed="10"/>
            <rFont val="Consolas"/>
            <family val="3"/>
          </rPr>
          <t>TILFØJ DINE EGNE DAGE_x000D_
---------------------_x000D_
1) Højreklik på en række i tabellen._x000D_
2) Indsæt &gt; Tabelrækker ovenfor._x000D_
3) Tast dato og skriv en tekst._x000D_
_x000D_
Dato: Skriv kun datoen, ikke ugedagen._x000D_
Hvis indeværende år, tilføjer Excel selv året._x000D_
_x000D_
Tast          Resultat_x000D_
24-12         fr 24-12-2021 (hvis tastet i 2021)_x000D_
24-12-2022    lø 24-12-2022 (uanset hvornår du taster)</t>
        </r>
      </text>
    </comment>
  </commentList>
</comments>
</file>

<file path=xl/sharedStrings.xml><?xml version="1.0" encoding="utf-8"?>
<sst xmlns="http://schemas.openxmlformats.org/spreadsheetml/2006/main" count="318" uniqueCount="116">
  <si>
    <t>Tekst</t>
  </si>
  <si>
    <t>http://www.kalender-365.dk/</t>
  </si>
  <si>
    <t>Dato</t>
  </si>
  <si>
    <t>Juleaften</t>
  </si>
  <si>
    <t>Nytårsaften</t>
  </si>
  <si>
    <t>Skærtorsdag</t>
  </si>
  <si>
    <t>Langfredag</t>
  </si>
  <si>
    <t>Grundlovsdag</t>
  </si>
  <si>
    <t>Ma</t>
  </si>
  <si>
    <t>Ti</t>
  </si>
  <si>
    <t>On</t>
  </si>
  <si>
    <t>To</t>
  </si>
  <si>
    <t>Fr</t>
  </si>
  <si>
    <t>Lø</t>
  </si>
  <si>
    <t>Sø</t>
  </si>
  <si>
    <t>MANDAG</t>
  </si>
  <si>
    <t>TIRSDAG</t>
  </si>
  <si>
    <t>ONSDAG</t>
  </si>
  <si>
    <t>TORSDAG</t>
  </si>
  <si>
    <t>Dag</t>
  </si>
  <si>
    <t>Ugedag</t>
  </si>
  <si>
    <t>FREDAG</t>
  </si>
  <si>
    <t>LØRDAG</t>
  </si>
  <si>
    <t>SØNDAG</t>
  </si>
  <si>
    <t>UGE</t>
  </si>
  <si>
    <t>Valentinsdag</t>
  </si>
  <si>
    <t>Fastelavn</t>
  </si>
  <si>
    <t>Sommertid</t>
  </si>
  <si>
    <t>2. Påskedag</t>
  </si>
  <si>
    <t>Store Bededag</t>
  </si>
  <si>
    <t>2. Pinsedag</t>
  </si>
  <si>
    <t>Sankt Hans Aften</t>
  </si>
  <si>
    <t>Vintertid</t>
  </si>
  <si>
    <t>Halloween</t>
  </si>
  <si>
    <t>2. Juledag</t>
  </si>
  <si>
    <t>Dronning Margrethe II</t>
  </si>
  <si>
    <t>Kronprins Frederik</t>
  </si>
  <si>
    <t>Prins Henrik</t>
  </si>
  <si>
    <t>Prinsesse Athena</t>
  </si>
  <si>
    <t>Kronprinsesse Mary</t>
  </si>
  <si>
    <t>Prinsesse Marie</t>
  </si>
  <si>
    <t>Prinsesse Isabella</t>
  </si>
  <si>
    <t>Prinsgemalen</t>
  </si>
  <si>
    <t>Prins Joachim</t>
  </si>
  <si>
    <t>Prins Nikolai</t>
  </si>
  <si>
    <t>År</t>
  </si>
  <si>
    <t>Månednr.</t>
  </si>
  <si>
    <t>Hvad går det ud på?</t>
  </si>
  <si>
    <t>www.xleasy.dk</t>
  </si>
  <si>
    <t xml:space="preserve">FAIR BRUG indebærer, at du glæder dig selv og andre ved at tilpasse, kopiere og dele Løsningen. 
Det er ikke FAIR brug at lægge Løsningen til fri download virksomhedens intranet, på offentligt tilgængelige websites eller forums. Hvis du ønsker, at løsningen (evt. med dine tilpasninger) skal være tilgængelig for en bredere kreds, er du velkommen til at kontakte mig, så vi kan indgå en fair aftale.
Det er ikke FAIR BRUG at påstå, at det er din løsning eller at videredistribuere den i nogen form.
</t>
  </si>
  <si>
    <t>FAIR BRUG</t>
  </si>
  <si>
    <r>
      <t>Brug for flere funktioner? Ring 20 11 22 10.</t>
    </r>
    <r>
      <rPr>
        <sz val="12"/>
        <color theme="0"/>
        <rFont val="Segoe UI Light"/>
        <family val="2"/>
      </rPr>
      <t xml:space="preserve">
Det er nemt og helt uforpligtende.</t>
    </r>
  </si>
  <si>
    <t>Ud for datoen vises evt. mærkedage.
I cellen under datoen kan du tilføje dine egne kalendernoter.</t>
  </si>
  <si>
    <t>Skift farver</t>
  </si>
  <si>
    <t>Tak for din interesse for denne xlEasy løsning. Jeg håber, det bliver til glæde og nytte. Alt er tilrettelagt, så du får den bedst mulige oplevelse. Det indebærer bl.a., at der ikke er begrænsninger, der gør det besværligt at tage løsningen i brug eller irriterer, når du arbejder.</t>
  </si>
  <si>
    <t>Du er må anvende dette værktøj på arbejde, privat og i foreninger. Du må redigere indhold og ændre opsætning. Du må dele dit arbejde med kolleger, kunder, familie osv. Jeg håber dog, at du vil være fair i din brug.</t>
  </si>
  <si>
    <t>Dg</t>
  </si>
  <si>
    <t>ma</t>
  </si>
  <si>
    <t>ti</t>
  </si>
  <si>
    <t>on</t>
  </si>
  <si>
    <t>to</t>
  </si>
  <si>
    <t>fr</t>
  </si>
  <si>
    <t>lø</t>
  </si>
  <si>
    <t>sø</t>
  </si>
  <si>
    <t xml:space="preserve">Print din egen kalender. Du kan tilpasse kalenderne inden du printer: Vælg periode, skift farver og vælg hellig- og mærkedage, der skal vises i kalenderen.
</t>
  </si>
  <si>
    <t>Vælg periode</t>
  </si>
  <si>
    <t>Navne på dage</t>
  </si>
  <si>
    <t>På halvårskalenderen vises ugedagen med to bogstaver. På månedskalenderen vises ugedag med fuldt navn (og store bogstaver).</t>
  </si>
  <si>
    <t>HALVÅR: Den klassiske oversigtskalender.</t>
  </si>
  <si>
    <t>MÅNED: Udskriv en måned pr. A4-ark.</t>
  </si>
  <si>
    <t>Måned</t>
  </si>
  <si>
    <t>Periode</t>
  </si>
  <si>
    <t>?</t>
  </si>
  <si>
    <t>Kalenderindstillinger</t>
  </si>
  <si>
    <t>HJÆLP</t>
  </si>
  <si>
    <t>Der er mere hjælp i kommentarerne på arket Indstillinger: Hold musen over en celle med et spørgsmålstegn for at læse vejledningen.</t>
  </si>
  <si>
    <t>INDSTILINGER: Datoer</t>
  </si>
  <si>
    <t>Rediger lister med datoer</t>
  </si>
  <si>
    <t>Rediger listerne med datoer sådan:</t>
  </si>
  <si>
    <t>Slet en dag (en række i tabellen):
1) Højreklik på en dag.
2) Slet &gt; Tabelrækker.
OBS: Du kan også blot slette datoen (delete) så der er en tom celle.</t>
  </si>
  <si>
    <t xml:space="preserve">Tilføj en dag (en række i tabellen): 
1) Højreklik på en dag.
2) Indsæt &gt; Tabelrækker ovenfor.
</t>
  </si>
  <si>
    <t>På arket kan du se dine datoer fra arket 'Indstillinger'.
Du kan selvfølgelig også skrive direkte på dagen (men formlerne forsvinder).
UDSKRIFT: Arket er sat op til at udskrive på A4 liggende. Der udskrives på to ark. Det kan du selvfølgelig selv ændre: Sidelayout &gt; Sideopsætning.</t>
  </si>
  <si>
    <t>Kristi Himmelfart</t>
  </si>
  <si>
    <t>Juledag</t>
  </si>
  <si>
    <t>Kv. int. kampdag</t>
  </si>
  <si>
    <t>Udskriv i sort-hvid</t>
  </si>
  <si>
    <t>Ret udskriftsindstillingerne i Excel (Windows):
1) Aktiver kalenderarket (klik på Halvår eller Måned).
2) Gør klar til udskrift (Ctrl+P). Udskriv ikke, men klik på 
    'Sideopsætning'.</t>
  </si>
  <si>
    <t>3) Klik på fanen 'Ark'.
4) Sæt flueben ved 'Sort-hvid'.
Når du printer, udskrives kun helt sort og helt hvid (altså ikke
gråtoner).
MAC: Start udskrift. Sæt flueben direkte i dialogboks.</t>
  </si>
  <si>
    <t>DatoTal</t>
  </si>
  <si>
    <t>Find flere datoer:</t>
  </si>
  <si>
    <t>Helligdage</t>
  </si>
  <si>
    <t>J</t>
  </si>
  <si>
    <t>Andre begivenheder</t>
  </si>
  <si>
    <t>Farver</t>
  </si>
  <si>
    <t>Månedskalender</t>
  </si>
  <si>
    <t>Farv dage før/efter</t>
  </si>
  <si>
    <t>Halvårskalender</t>
  </si>
  <si>
    <t>Fremhæv andre begivenheder</t>
  </si>
  <si>
    <t>På 'Indstillinger' er der to lister med datoer: Helligdage og Andre begivenheder.</t>
  </si>
  <si>
    <r>
      <rPr>
        <b/>
        <sz val="10"/>
        <rFont val="Verdana"/>
        <family val="2"/>
      </rPr>
      <t>Helligdage</t>
    </r>
    <r>
      <rPr>
        <sz val="10"/>
        <rFont val="Verdana"/>
        <family val="2"/>
      </rPr>
      <t xml:space="preserve">: Helligdage vises 
* i Halvårskalender : Med blå baggrund.
* i Månedskalender  : Ud for datoen.
</t>
    </r>
    <r>
      <rPr>
        <b/>
        <sz val="10"/>
        <rFont val="Verdana"/>
        <family val="2"/>
      </rPr>
      <t xml:space="preserve">
Indtastning</t>
    </r>
    <r>
      <rPr>
        <sz val="10"/>
        <rFont val="Verdana"/>
        <family val="2"/>
      </rPr>
      <t xml:space="preserve"> (arket Indstillinger) i de to kolonner: Hele datoen og din tekst.</t>
    </r>
  </si>
  <si>
    <r>
      <rPr>
        <b/>
        <sz val="10"/>
        <rFont val="Verdana"/>
        <family val="2"/>
      </rPr>
      <t>Andre begivenheder</t>
    </r>
    <r>
      <rPr>
        <sz val="10"/>
        <rFont val="Verdana"/>
        <family val="2"/>
      </rPr>
      <t>: Fødselsdage, bryllupsdage, momsafregning m.m. Andre begivenheder vises 
* i Halvårskalender : Med (valgfri) skraveret baggrund.</t>
    </r>
  </si>
  <si>
    <t>* i Månedskalender  : I det store felt under datoen.</t>
  </si>
  <si>
    <r>
      <t xml:space="preserve">EKSEMPEL 1: FØDSELSDAG Falder på samme dato hvert år. 
Opret begivenheden 1 gang.
Indtast kun </t>
    </r>
    <r>
      <rPr>
        <b/>
        <sz val="10"/>
        <rFont val="Verdana"/>
        <family val="2"/>
      </rPr>
      <t>Dag</t>
    </r>
    <r>
      <rPr>
        <sz val="10"/>
        <rFont val="Verdana"/>
        <family val="2"/>
      </rPr>
      <t xml:space="preserve"> og </t>
    </r>
    <r>
      <rPr>
        <b/>
        <sz val="10"/>
        <rFont val="Verdana"/>
        <family val="2"/>
      </rPr>
      <t>Måned</t>
    </r>
    <r>
      <rPr>
        <sz val="10"/>
        <rFont val="Verdana"/>
        <family val="2"/>
      </rPr>
      <t>.</t>
    </r>
  </si>
  <si>
    <r>
      <t xml:space="preserve">EKSEMPEL 2: FASTELAVN. Falder på forskellige datoer hvert år. 
Opret en begivenhed for hvert år. 
Indtast </t>
    </r>
    <r>
      <rPr>
        <b/>
        <sz val="10"/>
        <rFont val="Verdana"/>
        <family val="2"/>
      </rPr>
      <t>Dag</t>
    </r>
    <r>
      <rPr>
        <sz val="10"/>
        <rFont val="Verdana"/>
        <family val="2"/>
      </rPr>
      <t xml:space="preserve">, </t>
    </r>
    <r>
      <rPr>
        <b/>
        <sz val="10"/>
        <rFont val="Verdana"/>
        <family val="2"/>
      </rPr>
      <t>Måned</t>
    </r>
    <r>
      <rPr>
        <sz val="10"/>
        <rFont val="Verdana"/>
        <family val="2"/>
      </rPr>
      <t xml:space="preserve"> og </t>
    </r>
    <r>
      <rPr>
        <b/>
        <sz val="10"/>
        <rFont val="Verdana"/>
        <family val="2"/>
      </rPr>
      <t>År</t>
    </r>
    <r>
      <rPr>
        <sz val="10"/>
        <rFont val="Verdana"/>
        <family val="2"/>
      </rPr>
      <t xml:space="preserve">. </t>
    </r>
  </si>
  <si>
    <t>Alternativ I: Sidelayout &gt; Farver, vælg en anden palette.
Alternativ II: Rediger paletten: Rediger Farve 6 - det er den eneste farve, der er anvendt.
Alternativ III: Gør som du vil :)</t>
  </si>
  <si>
    <t>Nytårsdag</t>
  </si>
  <si>
    <t>Hellig tre konger</t>
  </si>
  <si>
    <t>Ret periode: På arket 'Indstillinger' skriver du startmåned og -år. Her er valgt, at kalenderne skal vise fra 12 måneder fra januar og frem.</t>
  </si>
  <si>
    <r>
      <t xml:space="preserve">På 'Indstillinger' kan du selv skrive ugedage som du vil. Vær opmærksom på, at halvårskalenderen er opsat til at der  kun er plads til f.eks. </t>
    </r>
    <r>
      <rPr>
        <b/>
        <sz val="10"/>
        <rFont val="Verdana"/>
        <family val="2"/>
      </rPr>
      <t>sø 31</t>
    </r>
    <r>
      <rPr>
        <sz val="10"/>
        <rFont val="Verdana"/>
        <family val="2"/>
      </rPr>
      <t xml:space="preserve">. Hvis du retter til </t>
    </r>
    <r>
      <rPr>
        <b/>
        <sz val="10"/>
        <rFont val="Verdana"/>
        <family val="2"/>
      </rPr>
      <t>søn</t>
    </r>
    <r>
      <rPr>
        <sz val="10"/>
        <rFont val="Verdana"/>
        <family val="2"/>
      </rPr>
      <t xml:space="preserve"> (eller </t>
    </r>
    <r>
      <rPr>
        <b/>
        <sz val="10"/>
        <rFont val="Verdana"/>
        <family val="2"/>
      </rPr>
      <t>Sun</t>
    </r>
    <r>
      <rPr>
        <sz val="10"/>
        <rFont val="Verdana"/>
        <family val="2"/>
      </rPr>
      <t xml:space="preserve"> på engelsk eller </t>
    </r>
    <r>
      <rPr>
        <b/>
        <sz val="10"/>
        <rFont val="Verdana"/>
        <family val="2"/>
      </rPr>
      <t>Dim</t>
    </r>
    <r>
      <rPr>
        <sz val="10"/>
        <rFont val="Verdana"/>
        <family val="2"/>
      </rPr>
      <t xml:space="preserve"> på fransk), er der ikke plads og der vises ### i stedet. Tilpas evt. selv kolonnebredder.</t>
    </r>
  </si>
  <si>
    <r>
      <rPr>
        <b/>
        <sz val="10"/>
        <rFont val="Verdana"/>
        <family val="2"/>
      </rPr>
      <t>Indtastning</t>
    </r>
    <r>
      <rPr>
        <sz val="10"/>
        <rFont val="Verdana"/>
        <family val="2"/>
      </rPr>
      <t xml:space="preserve"> (arket Indstillinger) i de fire kolonner:
Tekst   : Denne tekst vises i kalenderne.
Dag     : Skal tastes.
Måned : Skal tastes.
År       : Valgfrit.</t>
    </r>
  </si>
  <si>
    <t>Mortensdag</t>
  </si>
  <si>
    <t>Grønlands Nationaldag</t>
  </si>
  <si>
    <t>KalenderPlus er dynamisk. Det betyder, at du selv kan vælge hvilken 12-måneders periode kalenderen skal vise. Eksempler:
* En 2023 årskalender viser perioden januar - december 2023.
* En skolekalender 2023/2024 viser perioden august 2023 - juli 2024 (eller juli-juni)
* En rullende kalender åbnes hver måned (eller hvert kvartal) og start dato ændres 1 måned 
   (eller 3 måneder).</t>
  </si>
  <si>
    <t>Måned: 1
År   : 2023</t>
  </si>
  <si>
    <t>Måned: 8
År   : 2023</t>
  </si>
  <si>
    <t>Her er valgt, at kalenderne skal vise fra august og 12 måneder frem.
OBS: Begge kalendere tilpasses når du retter startmåned.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</si>
</sst>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dd\ dd/mm/yyyy"/>
    <numFmt numFmtId="165" formatCode="dddd"/>
    <numFmt numFmtId="166" formatCode="d"/>
    <numFmt numFmtId="167" formatCode="[$-406]ddd\ d"/>
  </numFmts>
  <fonts count="60" x14ac:knownFonts="1">
    <font>
      <sz val="8"/>
      <color rgb="FF000000"/>
      <name val="Segoe UI"/>
      <family val="2"/>
    </font>
    <font>
      <sz val="10"/>
      <name val="Arial"/>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name val="Verdana"/>
      <family val="2"/>
    </font>
    <font>
      <sz val="18"/>
      <color rgb="FF595959"/>
      <name val="Calibri Light"/>
      <family val="2"/>
      <scheme val="major"/>
    </font>
    <font>
      <sz val="12"/>
      <color rgb="FF000000"/>
      <name val="Trebuchet MS"/>
      <family val="2"/>
    </font>
    <font>
      <sz val="11"/>
      <color rgb="FFFFFFFF"/>
      <name val="Calibri"/>
      <family val="2"/>
      <scheme val="minor"/>
    </font>
    <font>
      <sz val="11"/>
      <color rgb="FF000000"/>
      <name val="Calibri"/>
      <family val="2"/>
      <scheme val="minor"/>
    </font>
    <font>
      <b/>
      <sz val="10"/>
      <color rgb="FF000000"/>
      <name val="Verdana"/>
      <family val="2"/>
    </font>
    <font>
      <sz val="14"/>
      <color rgb="FF000000"/>
      <name val="Segoe UI"/>
      <family val="2"/>
    </font>
    <font>
      <sz val="19"/>
      <color rgb="FF000000"/>
      <name val="Segoe UI"/>
      <family val="2"/>
    </font>
    <font>
      <b/>
      <i/>
      <sz val="10"/>
      <color rgb="FF000000"/>
      <name val="Arial"/>
      <family val="2"/>
    </font>
    <font>
      <b/>
      <sz val="10"/>
      <name val="Arial"/>
      <family val="2"/>
    </font>
    <font>
      <sz val="8"/>
      <color rgb="FF000000"/>
      <name val="Segoe UI"/>
      <family val="2"/>
    </font>
    <font>
      <sz val="10"/>
      <color rgb="FFFFFFFF"/>
      <name val="Segoe UI"/>
      <family val="2"/>
    </font>
    <font>
      <sz val="10"/>
      <color rgb="FF494529"/>
      <name val="Segoe UI"/>
      <family val="2"/>
    </font>
    <font>
      <sz val="40"/>
      <color theme="1" tint="0.499984740745262"/>
      <name val="Segoe UI"/>
      <family val="2"/>
    </font>
    <font>
      <sz val="12"/>
      <color theme="9"/>
      <name val="Segoe UI"/>
      <family val="2"/>
    </font>
    <font>
      <sz val="10"/>
      <color theme="1" tint="0.499984740745262"/>
      <name val="Segoe UI"/>
      <family val="2"/>
    </font>
    <font>
      <sz val="10"/>
      <color theme="1" tint="0.499984740745262"/>
      <name val="Verdana"/>
      <family val="2"/>
    </font>
    <font>
      <sz val="8"/>
      <color theme="1" tint="0.499984740745262"/>
      <name val="Segoe UI"/>
      <family val="2"/>
    </font>
    <font>
      <sz val="8"/>
      <color rgb="FF494529"/>
      <name val="Segoe UI"/>
      <family val="2"/>
    </font>
    <font>
      <sz val="16"/>
      <color rgb="FF000000"/>
      <name val="Verdana"/>
      <family val="2"/>
    </font>
    <font>
      <sz val="38"/>
      <color rgb="FF000000"/>
      <name val="Verdana"/>
      <family val="2"/>
    </font>
    <font>
      <sz val="12"/>
      <color rgb="FF000000"/>
      <name val="Segoe UI"/>
      <family val="2"/>
    </font>
    <font>
      <sz val="10"/>
      <color indexed="10"/>
      <name val="Consolas"/>
      <family val="3"/>
    </font>
    <font>
      <sz val="10"/>
      <color rgb="FF000000"/>
      <name val="Segoe UI"/>
      <family val="2"/>
    </font>
    <font>
      <sz val="12"/>
      <color rgb="FFFFFFFF"/>
      <name val="Segoe UI"/>
      <family val="2"/>
    </font>
    <font>
      <u/>
      <sz val="12"/>
      <color rgb="FFFFFFFF"/>
      <name val="Segoe UI"/>
      <family val="2"/>
    </font>
    <font>
      <sz val="10"/>
      <name val="Verdana"/>
      <family val="2"/>
    </font>
    <font>
      <sz val="12"/>
      <color theme="0"/>
      <name val="Segoe UI"/>
      <family val="2"/>
    </font>
    <font>
      <sz val="12"/>
      <color indexed="9"/>
      <name val="Verdana"/>
      <family val="2"/>
    </font>
    <font>
      <b/>
      <sz val="16"/>
      <color indexed="9"/>
      <name val="Segoe UI Light"/>
      <family val="2"/>
    </font>
    <font>
      <b/>
      <sz val="18"/>
      <color indexed="9"/>
      <name val="Segoe UI Light"/>
      <family val="2"/>
    </font>
    <font>
      <sz val="12"/>
      <color indexed="9"/>
      <name val="Segoe UI Light"/>
      <family val="2"/>
    </font>
    <font>
      <sz val="12"/>
      <color theme="0"/>
      <name val="Segoe UI Light"/>
      <family val="2"/>
    </font>
    <font>
      <u/>
      <sz val="11"/>
      <name val="Segoe UI"/>
      <family val="2"/>
    </font>
    <font>
      <sz val="20"/>
      <color theme="1"/>
      <name val="Verdana"/>
      <family val="2"/>
    </font>
    <font>
      <b/>
      <sz val="15"/>
      <color theme="3"/>
      <name val="Calibri"/>
      <family val="2"/>
      <scheme val="minor"/>
    </font>
    <font>
      <sz val="15"/>
      <color theme="0"/>
      <name val="Segoe UI"/>
      <family val="2"/>
    </font>
    <font>
      <sz val="9"/>
      <color rgb="FF000000"/>
      <name val="Arial Narrow"/>
      <family val="2"/>
    </font>
    <font>
      <sz val="9"/>
      <name val="Consolas"/>
      <family val="3"/>
    </font>
    <font>
      <sz val="8"/>
      <color theme="9"/>
      <name val="Arial Black"/>
      <family val="2"/>
    </font>
    <font>
      <sz val="8"/>
      <name val="Segoe UI"/>
      <family val="2"/>
    </font>
    <font>
      <b/>
      <sz val="8"/>
      <color rgb="FF000000"/>
      <name val="Segoe UI"/>
      <family val="2"/>
    </font>
    <font>
      <sz val="8"/>
      <color theme="0"/>
      <name val="Segoe UI"/>
      <family val="2"/>
    </font>
    <font>
      <u/>
      <sz val="12"/>
      <color theme="0"/>
      <name val="Segoe UI"/>
      <family val="2"/>
    </font>
    <font>
      <u/>
      <sz val="8"/>
      <name val="Segoe UI"/>
      <family val="2"/>
    </font>
    <font>
      <sz val="9"/>
      <name val="Consolas"/>
    </font>
    <font>
      <sz val="11"/>
      <name val="Consolas"/>
      <family val="3"/>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
      <patternFill patternType="solid">
        <fgColor rgb="FFF67F08"/>
      </patternFill>
    </fill>
    <fill>
      <patternFill patternType="solid">
        <fgColor rgb="FFE31B46"/>
      </patternFill>
    </fill>
    <fill>
      <patternFill patternType="solid">
        <fgColor rgb="FF6492CA"/>
      </patternFill>
    </fill>
    <fill>
      <patternFill patternType="solid">
        <fgColor rgb="FF9D66AC"/>
      </patternFill>
    </fill>
    <fill>
      <patternFill patternType="solid">
        <fgColor rgb="FFE6FE00"/>
      </patternFill>
    </fill>
    <fill>
      <patternFill patternType="solid">
        <fgColor rgb="FF32764F"/>
      </patternFill>
    </fill>
    <fill>
      <patternFill patternType="solid">
        <fgColor theme="6" tint="0.79998168889431442"/>
        <bgColor indexed="64"/>
      </patternFill>
    </fill>
    <fill>
      <patternFill patternType="solid">
        <fgColor theme="0" tint="-0.24994659260841701"/>
        <bgColor theme="1"/>
      </patternFill>
    </fill>
    <fill>
      <patternFill patternType="solid">
        <fgColor theme="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8"/>
        <bgColor indexed="64"/>
      </patternFill>
    </fill>
    <fill>
      <patternFill patternType="solid">
        <fgColor theme="0" tint="-0.34998626667073579"/>
        <bgColor indexed="64"/>
      </patternFill>
    </fill>
    <fill>
      <patternFill patternType="solid">
        <fgColor rgb="FF32764F"/>
        <bgColor indexed="64"/>
      </patternFill>
    </fill>
    <fill>
      <patternFill patternType="solid">
        <fgColor theme="9" tint="0.79998168889431442"/>
        <bgColor indexed="64"/>
      </patternFill>
    </fill>
    <fill>
      <patternFill patternType="solid">
        <fgColor indexed="9"/>
        <bgColor indexed="64"/>
      </patternFill>
    </fill>
    <fill>
      <patternFill patternType="solid">
        <fgColor theme="1"/>
        <bgColor indexed="64"/>
      </patternFill>
    </fill>
    <fill>
      <patternFill patternType="solid">
        <fgColor rgb="FF195834"/>
        <bgColor indexed="64"/>
      </patternFill>
    </fill>
    <fill>
      <patternFill patternType="solid">
        <fgColor theme="1" tint="0.499984740745262"/>
        <bgColor indexed="64"/>
      </patternFill>
    </fill>
    <fill>
      <patternFill patternType="solid">
        <fgColor theme="2"/>
        <bgColor indexed="64"/>
      </patternFill>
    </fill>
    <fill>
      <patternFill patternType="solid">
        <fgColor rgb="FFCEEADA"/>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0" tint="-0.14996795556505021"/>
      </top>
      <bottom/>
      <diagonal/>
    </border>
    <border>
      <left/>
      <right/>
      <top style="thin">
        <color rgb="FF000000"/>
      </top>
      <bottom style="double">
        <color rgb="FF000000"/>
      </bottom>
      <diagonal/>
    </border>
    <border>
      <left/>
      <right/>
      <top style="hair">
        <color rgb="FF000000"/>
      </top>
      <bottom style="hair">
        <color rgb="FF000000"/>
      </bottom>
      <diagonal/>
    </border>
    <border>
      <left style="thin">
        <color rgb="FFFFFFFF"/>
      </left>
      <right style="thin">
        <color rgb="FFFFFFFF"/>
      </right>
      <top style="thin">
        <color rgb="FFFFFFFF"/>
      </top>
      <bottom style="thin">
        <color rgb="FFFFFFFF"/>
      </bottom>
      <diagonal/>
    </border>
    <border>
      <left style="thin">
        <color theme="9" tint="0.39994506668294322"/>
      </left>
      <right style="thin">
        <color theme="9" tint="0.39994506668294322"/>
      </right>
      <top/>
      <bottom style="thin">
        <color theme="9" tint="0.39994506668294322"/>
      </bottom>
      <diagonal/>
    </border>
    <border>
      <left/>
      <right/>
      <top/>
      <bottom style="thin">
        <color theme="9" tint="0.39994506668294322"/>
      </bottom>
      <diagonal/>
    </border>
    <border>
      <left style="thin">
        <color theme="9" tint="0.39994506668294322"/>
      </left>
      <right/>
      <top style="thin">
        <color theme="9" tint="0.39994506668294322"/>
      </top>
      <bottom/>
      <diagonal/>
    </border>
    <border>
      <left style="thin">
        <color theme="9" tint="0.39994506668294322"/>
      </left>
      <right/>
      <top/>
      <bottom style="thin">
        <color theme="9" tint="0.39994506668294322"/>
      </bottom>
      <diagonal/>
    </border>
    <border>
      <left/>
      <right style="thin">
        <color theme="9" tint="0.39994506668294322"/>
      </right>
      <top/>
      <bottom style="thin">
        <color theme="9" tint="0.39994506668294322"/>
      </bottom>
      <diagonal/>
    </border>
    <border>
      <left/>
      <right style="thin">
        <color theme="9" tint="0.39991454817346722"/>
      </right>
      <top style="thin">
        <color theme="9" tint="0.39994506668294322"/>
      </top>
      <bottom/>
      <diagonal/>
    </border>
    <border>
      <left/>
      <right/>
      <top style="hair">
        <color auto="1"/>
      </top>
      <bottom style="hair">
        <color auto="1"/>
      </bottom>
      <diagonal/>
    </border>
    <border>
      <left/>
      <right style="thin">
        <color theme="9" tint="0.39994506668294322"/>
      </right>
      <top/>
      <bottom style="hair">
        <color theme="1" tint="0.499984740745262"/>
      </bottom>
      <diagonal/>
    </border>
    <border>
      <left/>
      <right style="thin">
        <color theme="9" tint="0.39994506668294322"/>
      </right>
      <top style="hair">
        <color theme="1" tint="0.499984740745262"/>
      </top>
      <bottom/>
      <diagonal/>
    </border>
    <border>
      <left/>
      <right style="medium">
        <color theme="4"/>
      </right>
      <top style="hair">
        <color auto="1"/>
      </top>
      <bottom style="hair">
        <color auto="1"/>
      </bottom>
      <diagonal/>
    </border>
    <border>
      <left/>
      <right/>
      <top style="medium">
        <color theme="0"/>
      </top>
      <bottom style="medium">
        <color theme="0"/>
      </bottom>
      <diagonal/>
    </border>
    <border>
      <left/>
      <right/>
      <top/>
      <bottom style="thick">
        <color theme="3" tint="0.59996337778862885"/>
      </bottom>
      <diagonal/>
    </border>
    <border>
      <left/>
      <right/>
      <top style="thin">
        <color theme="0"/>
      </top>
      <bottom style="thin">
        <color theme="0"/>
      </bottom>
      <diagonal/>
    </border>
    <border>
      <left/>
      <right/>
      <top/>
      <bottom style="hair">
        <color theme="1" tint="0.499984740745262"/>
      </bottom>
      <diagonal/>
    </border>
    <border>
      <left style="medium">
        <color rgb="FFF67F08"/>
      </left>
      <right style="medium">
        <color rgb="FFF67F08"/>
      </right>
      <top style="medium">
        <color rgb="FFF67F08"/>
      </top>
      <bottom style="medium">
        <color rgb="FFF67F08"/>
      </bottom>
      <diagonal/>
    </border>
    <border>
      <left/>
      <right style="medium">
        <color rgb="FFF67F08"/>
      </right>
      <top/>
      <bottom style="hair">
        <color auto="1"/>
      </bottom>
      <diagonal/>
    </border>
    <border>
      <left/>
      <right/>
      <top/>
      <bottom style="hair">
        <color auto="1"/>
      </bottom>
      <diagonal/>
    </border>
  </borders>
  <cellStyleXfs count="56">
    <xf numFmtId="0" fontId="0" fillId="0" borderId="0"/>
    <xf numFmtId="0" fontId="14" fillId="27" borderId="0" applyNumberFormat="0" applyFill="0" applyAlignment="0" applyProtection="0"/>
    <xf numFmtId="0" fontId="19" fillId="27" borderId="0" applyNumberFormat="0" applyProtection="0">
      <alignment horizontal="left"/>
    </xf>
    <xf numFmtId="14" fontId="24" fillId="41" borderId="0" applyNumberFormat="0" applyProtection="0">
      <alignment vertical="center"/>
    </xf>
    <xf numFmtId="0" fontId="15" fillId="27" borderId="0" applyNumberFormat="0" applyFill="0" applyAlignment="0" applyProtection="0"/>
    <xf numFmtId="0" fontId="23" fillId="48" borderId="0" applyNumberFormat="0" applyProtection="0">
      <alignment vertical="center"/>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23" fillId="27" borderId="24" applyNumberFormat="0" applyProtection="0">
      <alignment horizontal="center" vertical="center"/>
    </xf>
    <xf numFmtId="0" fontId="6" fillId="5" borderId="2" applyNumberFormat="0" applyAlignment="0" applyProtection="0"/>
    <xf numFmtId="0" fontId="7" fillId="5" borderId="1" applyNumberFormat="0" applyAlignment="0" applyProtection="0"/>
    <xf numFmtId="0" fontId="8" fillId="0" borderId="3" applyNumberFormat="0" applyFill="0" applyAlignment="0" applyProtection="0"/>
    <xf numFmtId="0" fontId="9" fillId="6" borderId="4" applyNumberFormat="0" applyAlignment="0" applyProtection="0"/>
    <xf numFmtId="0" fontId="10" fillId="0" borderId="0" applyNumberFormat="0" applyFill="0" applyBorder="0" applyAlignment="0" applyProtection="0"/>
    <xf numFmtId="0" fontId="2" fillId="7" borderId="5" applyNumberFormat="0" applyFont="0" applyAlignment="0" applyProtection="0"/>
    <xf numFmtId="0" fontId="11" fillId="0" borderId="0" applyNumberFormat="0" applyFill="0" applyBorder="0" applyAlignment="0" applyProtection="0"/>
    <xf numFmtId="0" fontId="18" fillId="0" borderId="7" applyNumberFormat="0" applyFill="0" applyAlignment="0" applyProtection="0"/>
    <xf numFmtId="0" fontId="16" fillId="28" borderId="0" applyNumberFormat="0" applyAlignment="0" applyProtection="0"/>
    <xf numFmtId="0" fontId="2" fillId="8" borderId="0" applyNumberFormat="0" applyBorder="0" applyAlignment="0" applyProtection="0"/>
    <xf numFmtId="0" fontId="2" fillId="9" borderId="0" applyNumberFormat="0" applyBorder="0" applyAlignment="0" applyProtection="0"/>
    <xf numFmtId="0" fontId="12" fillId="10" borderId="0" applyNumberFormat="0" applyBorder="0" applyAlignment="0" applyProtection="0"/>
    <xf numFmtId="0" fontId="16" fillId="29" borderId="0" applyNumberFormat="0" applyAlignment="0" applyProtection="0"/>
    <xf numFmtId="0" fontId="2" fillId="11" borderId="0" applyNumberFormat="0" applyBorder="0" applyAlignment="0" applyProtection="0"/>
    <xf numFmtId="0" fontId="2" fillId="12" borderId="0" applyNumberFormat="0" applyBorder="0" applyAlignment="0" applyProtection="0"/>
    <xf numFmtId="0" fontId="12" fillId="13" borderId="0" applyNumberFormat="0" applyBorder="0" applyAlignment="0" applyProtection="0"/>
    <xf numFmtId="0" fontId="16" fillId="30" borderId="0" applyNumberFormat="0" applyAlignment="0" applyProtection="0"/>
    <xf numFmtId="0" fontId="2" fillId="14" borderId="0" applyNumberFormat="0" applyBorder="0" applyAlignment="0" applyProtection="0"/>
    <xf numFmtId="0" fontId="2" fillId="15" borderId="0" applyNumberFormat="0" applyBorder="0" applyAlignment="0" applyProtection="0"/>
    <xf numFmtId="0" fontId="12" fillId="16" borderId="0" applyNumberFormat="0" applyBorder="0" applyAlignment="0" applyProtection="0"/>
    <xf numFmtId="0" fontId="16" fillId="31" borderId="0" applyNumberFormat="0" applyAlignment="0" applyProtection="0"/>
    <xf numFmtId="0" fontId="2" fillId="17" borderId="0" applyNumberFormat="0" applyBorder="0" applyAlignment="0" applyProtection="0"/>
    <xf numFmtId="0" fontId="2" fillId="18" borderId="0" applyNumberFormat="0" applyBorder="0" applyAlignment="0" applyProtection="0"/>
    <xf numFmtId="0" fontId="12" fillId="19" borderId="0" applyNumberFormat="0" applyBorder="0" applyAlignment="0" applyProtection="0"/>
    <xf numFmtId="0" fontId="17" fillId="32" borderId="0" applyNumberFormat="0" applyAlignment="0" applyProtection="0"/>
    <xf numFmtId="0" fontId="2" fillId="20" borderId="0" applyNumberFormat="0" applyBorder="0" applyAlignment="0" applyProtection="0"/>
    <xf numFmtId="0" fontId="2" fillId="21" borderId="0" applyNumberFormat="0" applyBorder="0" applyAlignment="0" applyProtection="0"/>
    <xf numFmtId="0" fontId="12" fillId="22" borderId="0" applyNumberFormat="0" applyBorder="0" applyAlignment="0" applyProtection="0"/>
    <xf numFmtId="0" fontId="16" fillId="33" borderId="0" applyNumberFormat="0" applyAlignment="0" applyProtection="0"/>
    <xf numFmtId="0" fontId="2" fillId="23" borderId="0" applyNumberFormat="0" applyBorder="0" applyAlignment="0" applyProtection="0"/>
    <xf numFmtId="0" fontId="2" fillId="24" borderId="0" applyNumberFormat="0" applyBorder="0" applyAlignment="0" applyProtection="0"/>
    <xf numFmtId="0" fontId="12" fillId="25" borderId="0" applyNumberFormat="0" applyBorder="0" applyAlignment="0" applyProtection="0"/>
    <xf numFmtId="0" fontId="56" fillId="36" borderId="0" applyNumberFormat="0" applyBorder="0" applyAlignment="0" applyProtection="0"/>
    <xf numFmtId="0" fontId="50" fillId="27" borderId="8" applyNumberFormat="0" applyProtection="0">
      <alignment horizontal="left" vertical="center"/>
    </xf>
    <xf numFmtId="167" fontId="50" fillId="27" borderId="8" applyNumberFormat="0" applyProtection="0">
      <alignment horizontal="right" vertical="center"/>
    </xf>
    <xf numFmtId="1" fontId="50" fillId="27" borderId="8" applyNumberFormat="0" applyProtection="0">
      <alignment horizontal="right" vertical="center"/>
    </xf>
    <xf numFmtId="49" fontId="20" fillId="27" borderId="0" applyNumberFormat="0" applyProtection="0">
      <alignment horizontal="left" vertical="center"/>
    </xf>
    <xf numFmtId="0" fontId="26" fillId="27" borderId="0" applyNumberFormat="0" applyProtection="0">
      <alignment horizontal="center" vertical="center"/>
    </xf>
    <xf numFmtId="166" fontId="23" fillId="27" borderId="0" applyNumberFormat="0" applyProtection="0">
      <alignment vertical="center"/>
    </xf>
    <xf numFmtId="0" fontId="24" fillId="36" borderId="0" applyNumberFormat="0" applyProtection="0">
      <alignment horizontal="center" vertical="center"/>
    </xf>
    <xf numFmtId="166" fontId="25" fillId="27" borderId="12" applyProtection="0">
      <alignment horizontal="left"/>
    </xf>
    <xf numFmtId="0" fontId="31" fillId="27" borderId="10" applyNumberFormat="0" applyProtection="0">
      <alignment horizontal="left" vertical="top"/>
    </xf>
    <xf numFmtId="166" fontId="31" fillId="27" borderId="15" applyProtection="0">
      <alignment horizontal="left"/>
    </xf>
    <xf numFmtId="0" fontId="37" fillId="41" borderId="0" applyNumberFormat="0" applyProtection="0">
      <alignment vertical="center"/>
    </xf>
    <xf numFmtId="0" fontId="48" fillId="0" borderId="21" applyNumberFormat="0" applyFill="0" applyAlignment="0" applyProtection="0"/>
    <xf numFmtId="0" fontId="39" fillId="43" borderId="0" applyFill="0" applyBorder="0" applyProtection="0">
      <alignment vertical="top" wrapText="1"/>
    </xf>
  </cellStyleXfs>
  <cellXfs count="100">
    <xf numFmtId="0" fontId="0" fillId="0" borderId="0" xfId="0"/>
    <xf numFmtId="0" fontId="1" fillId="0" borderId="0" xfId="0" applyFont="1"/>
    <xf numFmtId="0" fontId="1" fillId="0" borderId="0" xfId="0" applyFont="1" applyAlignment="1">
      <alignment horizontal="left"/>
    </xf>
    <xf numFmtId="0" fontId="24" fillId="41" borderId="0" xfId="3" applyNumberFormat="1">
      <alignment vertical="center"/>
    </xf>
    <xf numFmtId="0" fontId="50" fillId="27" borderId="8" xfId="43">
      <alignment horizontal="left" vertical="center"/>
    </xf>
    <xf numFmtId="1" fontId="50" fillId="27" borderId="8" xfId="45">
      <alignment horizontal="right" vertical="center"/>
    </xf>
    <xf numFmtId="0" fontId="0" fillId="0" borderId="0" xfId="0" applyAlignment="1">
      <alignment horizontal="center"/>
    </xf>
    <xf numFmtId="0" fontId="18" fillId="0" borderId="0" xfId="0" applyFont="1"/>
    <xf numFmtId="0" fontId="21" fillId="0" borderId="0" xfId="0" applyFont="1" applyAlignment="1">
      <alignment horizontal="center"/>
    </xf>
    <xf numFmtId="0" fontId="0" fillId="0" borderId="9" xfId="0" applyBorder="1"/>
    <xf numFmtId="0" fontId="22" fillId="35" borderId="0" xfId="0" applyFont="1" applyFill="1"/>
    <xf numFmtId="0" fontId="22" fillId="35" borderId="0" xfId="0" applyFont="1" applyFill="1" applyAlignment="1">
      <alignment horizontal="left"/>
    </xf>
    <xf numFmtId="166" fontId="23" fillId="27" borderId="0" xfId="48">
      <alignment vertical="center"/>
    </xf>
    <xf numFmtId="0" fontId="0" fillId="0" borderId="0" xfId="0" applyAlignment="1">
      <alignment horizontal="left"/>
    </xf>
    <xf numFmtId="166" fontId="25" fillId="27" borderId="12" xfId="50">
      <alignment horizontal="left"/>
    </xf>
    <xf numFmtId="166" fontId="23" fillId="38" borderId="16" xfId="48" applyFill="1" applyBorder="1" applyAlignment="1">
      <alignment horizontal="center"/>
    </xf>
    <xf numFmtId="14" fontId="23" fillId="38" borderId="16" xfId="48" applyNumberFormat="1" applyFill="1" applyBorder="1" applyAlignment="1">
      <alignment horizontal="center"/>
    </xf>
    <xf numFmtId="0" fontId="0" fillId="0" borderId="16" xfId="0" applyBorder="1"/>
    <xf numFmtId="0" fontId="0" fillId="39" borderId="0" xfId="0" applyFill="1"/>
    <xf numFmtId="14" fontId="0" fillId="0" borderId="0" xfId="0" applyNumberFormat="1"/>
    <xf numFmtId="166" fontId="23" fillId="27" borderId="0" xfId="48" applyAlignment="1">
      <alignment horizontal="right"/>
    </xf>
    <xf numFmtId="0" fontId="23" fillId="0" borderId="0" xfId="0" applyFont="1"/>
    <xf numFmtId="0" fontId="30" fillId="27" borderId="0" xfId="47" applyFont="1">
      <alignment horizontal="center" vertical="center"/>
    </xf>
    <xf numFmtId="0" fontId="32" fillId="40" borderId="0" xfId="0" applyFont="1" applyFill="1"/>
    <xf numFmtId="0" fontId="33" fillId="37" borderId="0" xfId="0" applyFont="1" applyFill="1"/>
    <xf numFmtId="0" fontId="34" fillId="37" borderId="0" xfId="0" applyFont="1" applyFill="1"/>
    <xf numFmtId="0" fontId="0" fillId="34" borderId="0" xfId="0" applyFill="1" applyAlignment="1">
      <alignment horizontal="center"/>
    </xf>
    <xf numFmtId="0" fontId="0" fillId="0" borderId="19" xfId="0" applyBorder="1"/>
    <xf numFmtId="49" fontId="36" fillId="27" borderId="0" xfId="46" applyFont="1">
      <alignment horizontal="left" vertical="center"/>
    </xf>
    <xf numFmtId="14" fontId="24" fillId="41" borderId="0" xfId="3" applyNumberFormat="1">
      <alignment vertical="center"/>
    </xf>
    <xf numFmtId="0" fontId="19" fillId="0" borderId="0" xfId="0" applyFont="1"/>
    <xf numFmtId="0" fontId="39" fillId="43" borderId="0" xfId="0" applyFont="1" applyFill="1"/>
    <xf numFmtId="0" fontId="37" fillId="41" borderId="0" xfId="53" applyNumberFormat="1">
      <alignment vertical="center"/>
    </xf>
    <xf numFmtId="0" fontId="0" fillId="43" borderId="0" xfId="0" applyFill="1"/>
    <xf numFmtId="0" fontId="40" fillId="36" borderId="0" xfId="53" applyFont="1" applyFill="1">
      <alignment vertical="center"/>
    </xf>
    <xf numFmtId="0" fontId="41" fillId="44" borderId="20" xfId="0" applyFont="1" applyFill="1" applyBorder="1" applyAlignment="1">
      <alignment horizontal="right" vertical="center"/>
    </xf>
    <xf numFmtId="0" fontId="41" fillId="44" borderId="20" xfId="0" applyFont="1" applyFill="1" applyBorder="1" applyAlignment="1">
      <alignment horizontal="left" vertical="center"/>
    </xf>
    <xf numFmtId="0" fontId="42" fillId="45" borderId="0" xfId="0" applyFont="1" applyFill="1" applyAlignment="1">
      <alignment horizontal="right" vertical="center"/>
    </xf>
    <xf numFmtId="0" fontId="43" fillId="45" borderId="0" xfId="0" applyFont="1" applyFill="1" applyAlignment="1">
      <alignment vertical="center"/>
    </xf>
    <xf numFmtId="0" fontId="47" fillId="0" borderId="0" xfId="0" applyFont="1"/>
    <xf numFmtId="0" fontId="0" fillId="0" borderId="0" xfId="0" applyAlignment="1">
      <alignment vertical="top" wrapText="1"/>
    </xf>
    <xf numFmtId="0" fontId="13" fillId="0" borderId="0" xfId="0" applyFont="1" applyAlignment="1">
      <alignment vertical="top" wrapText="1"/>
    </xf>
    <xf numFmtId="3" fontId="49" fillId="36" borderId="0" xfId="54" applyNumberFormat="1" applyFont="1" applyFill="1" applyBorder="1" applyAlignment="1">
      <alignment vertical="top"/>
    </xf>
    <xf numFmtId="3" fontId="49" fillId="36" borderId="0" xfId="54" applyNumberFormat="1" applyFont="1" applyFill="1" applyBorder="1" applyAlignment="1">
      <alignment vertical="center"/>
    </xf>
    <xf numFmtId="0" fontId="39" fillId="43" borderId="0" xfId="0" applyFont="1" applyFill="1" applyAlignment="1">
      <alignment vertical="top" wrapText="1"/>
    </xf>
    <xf numFmtId="0" fontId="39" fillId="43" borderId="0" xfId="0" applyFont="1" applyFill="1" applyAlignment="1">
      <alignment horizontal="left" vertical="top" wrapText="1" indent="6"/>
    </xf>
    <xf numFmtId="0" fontId="39" fillId="0" borderId="0" xfId="55" applyFill="1">
      <alignment vertical="top" wrapText="1"/>
    </xf>
    <xf numFmtId="166" fontId="23" fillId="27" borderId="0" xfId="48" applyAlignment="1">
      <alignment vertical="top"/>
    </xf>
    <xf numFmtId="49" fontId="36" fillId="46" borderId="0" xfId="46" applyFont="1" applyFill="1">
      <alignment horizontal="left" vertical="center"/>
    </xf>
    <xf numFmtId="14" fontId="23" fillId="37" borderId="22" xfId="48" applyNumberFormat="1" applyFill="1" applyBorder="1">
      <alignment vertical="center"/>
    </xf>
    <xf numFmtId="0" fontId="50" fillId="27" borderId="8" xfId="43" applyNumberFormat="1" applyAlignment="1">
      <alignment horizontal="right" vertical="center"/>
    </xf>
    <xf numFmtId="0" fontId="19" fillId="27" borderId="0" xfId="2">
      <alignment horizontal="left"/>
    </xf>
    <xf numFmtId="0" fontId="39" fillId="43" borderId="0" xfId="0" applyFont="1" applyFill="1" applyAlignment="1">
      <alignment horizontal="left" vertical="top" wrapText="1" indent="8"/>
    </xf>
    <xf numFmtId="0" fontId="23" fillId="26" borderId="0" xfId="5" applyFill="1">
      <alignment vertical="center"/>
    </xf>
    <xf numFmtId="0" fontId="52" fillId="39" borderId="0" xfId="0" applyFont="1" applyFill="1" applyAlignment="1">
      <alignment horizontal="center" vertical="center"/>
    </xf>
    <xf numFmtId="0" fontId="23" fillId="0" borderId="0" xfId="0" applyFont="1" applyAlignment="1">
      <alignment horizontal="right"/>
    </xf>
    <xf numFmtId="0" fontId="23" fillId="0" borderId="0" xfId="0" applyFont="1" applyAlignment="1">
      <alignment horizontal="center"/>
    </xf>
    <xf numFmtId="0" fontId="28" fillId="37" borderId="23" xfId="49" applyFont="1" applyFill="1" applyBorder="1">
      <alignment horizontal="center" vertical="center"/>
    </xf>
    <xf numFmtId="0" fontId="0" fillId="0" borderId="0" xfId="0" applyAlignment="1">
      <alignment vertical="top"/>
    </xf>
    <xf numFmtId="1" fontId="51" fillId="0" borderId="0" xfId="0" applyNumberFormat="1" applyFont="1" applyAlignment="1">
      <alignment horizontal="center" vertical="top"/>
    </xf>
    <xf numFmtId="14" fontId="51" fillId="42" borderId="6" xfId="0" applyNumberFormat="1" applyFont="1" applyFill="1" applyBorder="1" applyAlignment="1">
      <alignment horizontal="left" vertical="top"/>
    </xf>
    <xf numFmtId="1" fontId="51" fillId="47" borderId="6" xfId="0" applyNumberFormat="1" applyFont="1" applyFill="1" applyBorder="1" applyAlignment="1">
      <alignment vertical="top"/>
    </xf>
    <xf numFmtId="1" fontId="51" fillId="47" borderId="0" xfId="0" applyNumberFormat="1" applyFont="1" applyFill="1" applyAlignment="1">
      <alignment vertical="top"/>
    </xf>
    <xf numFmtId="0" fontId="23" fillId="48" borderId="0" xfId="5">
      <alignment vertical="center"/>
    </xf>
    <xf numFmtId="0" fontId="23" fillId="42" borderId="0" xfId="5" applyFill="1">
      <alignment vertical="center"/>
    </xf>
    <xf numFmtId="0" fontId="23" fillId="27" borderId="24" xfId="9">
      <alignment horizontal="center" vertical="center"/>
    </xf>
    <xf numFmtId="0" fontId="54" fillId="27" borderId="24" xfId="9" applyFont="1" applyAlignment="1">
      <alignment horizontal="center"/>
    </xf>
    <xf numFmtId="0" fontId="0" fillId="0" borderId="26" xfId="0" applyBorder="1" applyAlignment="1">
      <alignment vertical="center"/>
    </xf>
    <xf numFmtId="0" fontId="0" fillId="0" borderId="25" xfId="0" applyBorder="1"/>
    <xf numFmtId="0" fontId="55" fillId="0" borderId="0" xfId="0" applyFont="1"/>
    <xf numFmtId="0" fontId="1" fillId="0" borderId="0" xfId="0" applyFont="1" applyAlignment="1">
      <alignment horizontal="center"/>
    </xf>
    <xf numFmtId="0" fontId="53" fillId="42" borderId="0" xfId="0" applyFont="1" applyFill="1"/>
    <xf numFmtId="0" fontId="57" fillId="42" borderId="0" xfId="42" applyFont="1" applyFill="1"/>
    <xf numFmtId="0" fontId="39" fillId="43" borderId="0" xfId="0" applyFont="1" applyFill="1" applyAlignment="1">
      <alignment horizontal="left" vertical="top" wrapText="1" indent="10"/>
    </xf>
    <xf numFmtId="0" fontId="38" fillId="41" borderId="0" xfId="53" applyFont="1" applyAlignment="1">
      <alignment horizontal="center" vertical="center"/>
    </xf>
    <xf numFmtId="0" fontId="39" fillId="43" borderId="0" xfId="0" applyFont="1" applyFill="1" applyAlignment="1">
      <alignment vertical="top" wrapText="1"/>
    </xf>
    <xf numFmtId="0" fontId="39" fillId="43" borderId="0" xfId="0" applyFont="1" applyFill="1" applyAlignment="1">
      <alignment horizontal="left" vertical="top" wrapText="1" indent="33"/>
    </xf>
    <xf numFmtId="0" fontId="39" fillId="43" borderId="0" xfId="0" applyFont="1" applyFill="1" applyAlignment="1">
      <alignment horizontal="left" vertical="top" indent="33"/>
    </xf>
    <xf numFmtId="0" fontId="39" fillId="43" borderId="0" xfId="0" applyFont="1" applyFill="1" applyAlignment="1">
      <alignment horizontal="left" vertical="top" wrapText="1" indent="37"/>
    </xf>
    <xf numFmtId="0" fontId="39" fillId="43" borderId="0" xfId="0" applyFont="1" applyFill="1" applyAlignment="1">
      <alignment horizontal="left" vertical="top" indent="37"/>
    </xf>
    <xf numFmtId="0" fontId="39" fillId="43" borderId="0" xfId="0" applyFont="1" applyFill="1" applyAlignment="1">
      <alignment horizontal="left" vertical="top" wrapText="1" indent="40"/>
    </xf>
    <xf numFmtId="0" fontId="39" fillId="43" borderId="0" xfId="0" applyFont="1" applyFill="1" applyAlignment="1">
      <alignment horizontal="left" vertical="top" indent="40"/>
    </xf>
    <xf numFmtId="0" fontId="39" fillId="0" borderId="0" xfId="55" applyFill="1">
      <alignment vertical="top" wrapText="1"/>
    </xf>
    <xf numFmtId="0" fontId="46" fillId="42" borderId="0" xfId="0" applyFont="1" applyFill="1" applyAlignment="1">
      <alignment horizontal="center" vertical="center"/>
    </xf>
    <xf numFmtId="0" fontId="44" fillId="36" borderId="0" xfId="0" applyFont="1" applyFill="1" applyAlignment="1">
      <alignment horizontal="center" vertical="center" wrapText="1"/>
    </xf>
    <xf numFmtId="0" fontId="19" fillId="27" borderId="0" xfId="2" applyNumberFormat="1">
      <alignment horizontal="left"/>
    </xf>
    <xf numFmtId="0" fontId="29" fillId="26" borderId="18" xfId="0" applyFont="1" applyFill="1" applyBorder="1" applyAlignment="1">
      <alignment horizontal="center" vertical="center"/>
    </xf>
    <xf numFmtId="0" fontId="29" fillId="26" borderId="17" xfId="0" applyFont="1" applyFill="1" applyBorder="1" applyAlignment="1">
      <alignment horizontal="center" vertical="center"/>
    </xf>
    <xf numFmtId="166" fontId="31" fillId="27" borderId="15" xfId="52">
      <alignment horizontal="left"/>
    </xf>
    <xf numFmtId="0" fontId="31" fillId="27" borderId="13" xfId="51" applyBorder="1" applyAlignment="1">
      <alignment horizontal="left" vertical="top" wrapText="1"/>
    </xf>
    <xf numFmtId="0" fontId="31" fillId="27" borderId="11" xfId="51" applyBorder="1" applyAlignment="1">
      <alignment horizontal="left" vertical="top" wrapText="1"/>
    </xf>
    <xf numFmtId="0" fontId="31" fillId="27" borderId="14" xfId="51" applyBorder="1" applyAlignment="1">
      <alignment horizontal="left" vertical="top" wrapText="1"/>
    </xf>
    <xf numFmtId="0" fontId="27" fillId="0" borderId="0" xfId="0" applyFont="1" applyAlignment="1">
      <alignment horizontal="center"/>
    </xf>
    <xf numFmtId="0" fontId="26" fillId="27" borderId="0" xfId="47">
      <alignment horizontal="center" vertical="center"/>
    </xf>
    <xf numFmtId="165" fontId="24" fillId="36" borderId="0" xfId="49" applyNumberFormat="1">
      <alignment horizontal="center" vertical="center"/>
    </xf>
    <xf numFmtId="0" fontId="24" fillId="36" borderId="0" xfId="49">
      <alignment horizontal="center" vertical="center"/>
    </xf>
    <xf numFmtId="0" fontId="24" fillId="36" borderId="11" xfId="49" applyBorder="1">
      <alignment horizontal="center" vertical="center"/>
    </xf>
    <xf numFmtId="164" fontId="58" fillId="0" borderId="0" xfId="0" applyNumberFormat="1" applyFont="1" applyFill="1" applyAlignment="1">
      <alignment horizontal="left" vertical="top"/>
    </xf>
    <xf numFmtId="0" fontId="0" fillId="0" borderId="0" xfId="0" applyFill="1" applyAlignment="1">
      <alignment vertical="top"/>
    </xf>
    <xf numFmtId="0" fontId="59" fillId="43" borderId="0" xfId="0" applyFont="1" applyFill="1" applyAlignment="1">
      <alignment vertical="top" wrapText="1"/>
    </xf>
  </cellXfs>
  <cellStyles count="56">
    <cellStyle name="20 % - Farve1" xfId="19" builtinId="30" hidden="1"/>
    <cellStyle name="20 % - Farve2" xfId="23" builtinId="34" hidden="1"/>
    <cellStyle name="20 % - Farve3" xfId="27" builtinId="38" hidden="1"/>
    <cellStyle name="20 % - Farve4" xfId="31" builtinId="42" hidden="1"/>
    <cellStyle name="20 % - Farve5" xfId="35" builtinId="46" hidden="1"/>
    <cellStyle name="20 % - Farve6" xfId="39" builtinId="50" hidden="1"/>
    <cellStyle name="40 % - Farve1" xfId="20" builtinId="31" hidden="1"/>
    <cellStyle name="40 % - Farve2" xfId="24" builtinId="35" hidden="1"/>
    <cellStyle name="40 % - Farve3" xfId="28" builtinId="39" hidden="1"/>
    <cellStyle name="40 % - Farve4" xfId="32" builtinId="43" hidden="1"/>
    <cellStyle name="40 % - Farve5" xfId="36" builtinId="47" hidden="1"/>
    <cellStyle name="40 % - Farve6" xfId="40" builtinId="51" hidden="1"/>
    <cellStyle name="60 % - Farve1" xfId="21" builtinId="32" hidden="1"/>
    <cellStyle name="60 % - Farve2" xfId="25" builtinId="36" hidden="1"/>
    <cellStyle name="60 % - Farve3" xfId="29" builtinId="40" hidden="1"/>
    <cellStyle name="60 % - Farve4" xfId="33" builtinId="44" hidden="1"/>
    <cellStyle name="60 % - Farve5" xfId="37" builtinId="48" hidden="1"/>
    <cellStyle name="60 % - Farve6" xfId="41" builtinId="52" hidden="1"/>
    <cellStyle name="Advarselstekst" xfId="14" builtinId="11" hidden="1"/>
    <cellStyle name="Bemærk!" xfId="15" builtinId="10" hidden="1"/>
    <cellStyle name="Beregning" xfId="11" builtinId="22" hidden="1"/>
    <cellStyle name="calDay" xfId="44" xr:uid="{00000000-0005-0000-0000-000015000000}"/>
    <cellStyle name="calHeadDay" xfId="49" xr:uid="{00000000-0005-0000-0000-000016000000}"/>
    <cellStyle name="calNum" xfId="45" xr:uid="{00000000-0005-0000-0000-000017000000}"/>
    <cellStyle name="calRow" xfId="46" xr:uid="{00000000-0005-0000-0000-000018000000}"/>
    <cellStyle name="calSmall" xfId="48" xr:uid="{00000000-0005-0000-0000-000019000000}"/>
    <cellStyle name="calText" xfId="43" xr:uid="{00000000-0005-0000-0000-00001A000000}"/>
    <cellStyle name="dayA1" xfId="50" xr:uid="{00000000-0005-0000-0000-00001B000000}"/>
    <cellStyle name="dayA2" xfId="52" xr:uid="{00000000-0005-0000-0000-00001C000000}"/>
    <cellStyle name="dayB" xfId="51" xr:uid="{00000000-0005-0000-0000-00001D000000}"/>
    <cellStyle name="Farve1" xfId="18" builtinId="29" customBuiltin="1"/>
    <cellStyle name="Farve2" xfId="22" builtinId="33" customBuiltin="1"/>
    <cellStyle name="Farve3" xfId="26" builtinId="37" customBuiltin="1"/>
    <cellStyle name="Farve4" xfId="30" builtinId="41" customBuiltin="1"/>
    <cellStyle name="Farve5" xfId="34" builtinId="45" customBuiltin="1"/>
    <cellStyle name="Farve6" xfId="38" builtinId="49" customBuiltin="1"/>
    <cellStyle name="Forklarende tekst" xfId="16" builtinId="53" hidden="1"/>
    <cellStyle name="God" xfId="6" builtinId="26" hidden="1"/>
    <cellStyle name="Input" xfId="9" builtinId="20" customBuiltin="1"/>
    <cellStyle name="Kontrollér celle" xfId="13" builtinId="23" hidden="1"/>
    <cellStyle name="Link" xfId="42" builtinId="8" customBuiltin="1"/>
    <cellStyle name="MonthBig" xfId="47" xr:uid="{00000000-0005-0000-0000-000029000000}"/>
    <cellStyle name="Neutral" xfId="8" builtinId="28" hidden="1"/>
    <cellStyle name="Normal" xfId="0" builtinId="0" customBuiltin="1"/>
    <cellStyle name="Output" xfId="10" builtinId="21" hidden="1"/>
    <cellStyle name="Overskrift 1" xfId="2" builtinId="16" customBuiltin="1"/>
    <cellStyle name="Overskrift 1 2" xfId="54" xr:uid="{00000000-0005-0000-0000-00002E000000}"/>
    <cellStyle name="Overskrift 2" xfId="3" builtinId="17" customBuiltin="1"/>
    <cellStyle name="Overskrift 2 2" xfId="53" xr:uid="{00000000-0005-0000-0000-000030000000}"/>
    <cellStyle name="Overskrift 3" xfId="4" builtinId="18" customBuiltin="1"/>
    <cellStyle name="Overskrift 4" xfId="5" builtinId="19" customBuiltin="1"/>
    <cellStyle name="Sammenkædet celle" xfId="12" builtinId="24" hidden="1"/>
    <cellStyle name="Tekst" xfId="55" xr:uid="{00000000-0005-0000-0000-000034000000}"/>
    <cellStyle name="Titel" xfId="1" builtinId="15" customBuiltin="1"/>
    <cellStyle name="Total" xfId="17" builtinId="25" customBuiltin="1"/>
    <cellStyle name="Ugyldig" xfId="7" builtinId="27" hidden="1"/>
  </cellStyles>
  <dxfs count="143">
    <dxf>
      <font>
        <color rgb="FF9C0006"/>
      </font>
      <fill>
        <patternFill>
          <bgColor rgb="FFFFC7CE"/>
        </patternFill>
      </fill>
    </dxf>
    <dxf>
      <fill>
        <patternFill>
          <bgColor theme="9" tint="0.79998168889431442"/>
        </patternFill>
      </fill>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fgColor indexed="64"/>
          <bgColor theme="9" tint="0.79998168889431442"/>
        </patternFill>
      </fill>
    </dxf>
    <dxf>
      <fill>
        <patternFill>
          <bgColor theme="6" tint="0.79998168889431442"/>
        </patternFill>
      </fill>
    </dxf>
    <dxf>
      <fill>
        <patternFill patternType="lightUp">
          <fgColor theme="6" tint="0.39994506668294322"/>
        </patternFill>
      </fill>
    </dxf>
    <dxf>
      <fill>
        <patternFill>
          <bgColor theme="9" tint="0.79998168889431442"/>
        </patternFill>
      </fill>
    </dxf>
    <dxf>
      <fill>
        <patternFill patternType="lightUp">
          <fgColor theme="6" tint="0.39994506668294322"/>
        </patternFill>
      </fill>
    </dxf>
    <dxf>
      <fill>
        <patternFill>
          <bgColor theme="6" tint="0.79998168889431442"/>
        </patternFill>
      </fill>
    </dxf>
    <dxf>
      <fill>
        <patternFill>
          <bgColor theme="9" tint="0.79998168889431442"/>
        </patternFill>
      </fill>
    </dxf>
    <dxf>
      <fill>
        <patternFill patternType="lightUp">
          <fgColor theme="6" tint="0.39994506668294322"/>
          <bgColor auto="1"/>
        </patternFill>
      </fill>
    </dxf>
    <dxf>
      <fill>
        <patternFill>
          <bgColor theme="6" tint="0.79998168889431442"/>
        </patternFill>
      </fill>
    </dxf>
    <dxf>
      <fill>
        <patternFill>
          <bgColor theme="9" tint="0.79998168889431442"/>
        </patternFill>
      </fill>
    </dxf>
    <dxf>
      <fill>
        <patternFill patternType="lightUp">
          <fgColor theme="6" tint="0.39994506668294322"/>
        </patternFill>
      </fill>
    </dxf>
    <dxf>
      <fill>
        <patternFill>
          <bgColor theme="6" tint="0.79998168889431442"/>
        </patternFill>
      </fill>
    </dxf>
    <dxf>
      <fill>
        <patternFill>
          <bgColor theme="9" tint="0.79998168889431442"/>
        </patternFill>
      </fill>
    </dxf>
    <dxf>
      <fill>
        <patternFill patternType="lightUp">
          <fgColor theme="6" tint="0.39994506668294322"/>
        </patternFill>
      </fill>
    </dxf>
    <dxf>
      <fill>
        <patternFill>
          <bgColor theme="6" tint="0.79998168889431442"/>
        </patternFill>
      </fill>
    </dxf>
    <dxf>
      <fill>
        <patternFill>
          <bgColor theme="9" tint="0.79998168889431442"/>
        </patternFill>
      </fill>
    </dxf>
    <dxf>
      <fill>
        <patternFill patternType="lightUp">
          <fgColor theme="6" tint="0.39994506668294322"/>
        </patternFill>
      </fill>
    </dxf>
    <dxf>
      <fill>
        <patternFill>
          <bgColor theme="6" tint="0.79998168889431442"/>
        </patternFill>
      </fill>
    </dxf>
    <dxf>
      <fill>
        <patternFill>
          <bgColor theme="9" tint="0.79998168889431442"/>
        </patternFill>
      </fill>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9"/>
        <color auto="1"/>
        <name val="Consolas"/>
        <family val="3"/>
        <scheme val="none"/>
      </font>
      <numFmt numFmtId="1" formatCode="0"/>
      <fill>
        <patternFill patternType="none">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9"/>
        <color auto="1"/>
        <name val="Consolas"/>
        <family val="3"/>
        <scheme val="none"/>
      </font>
      <numFmt numFmtId="1" formatCode="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auto="1"/>
        <name val="Consolas"/>
        <scheme val="none"/>
      </font>
      <numFmt numFmtId="1" formatCode="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auto="1"/>
        <name val="Consolas"/>
        <scheme val="none"/>
      </font>
      <numFmt numFmtId="1" formatCode="0"/>
      <fill>
        <patternFill patternType="none">
          <fgColor indexed="64"/>
          <bgColor indexed="65"/>
        </patternFill>
      </fill>
      <alignment horizontal="center" vertical="top" textRotation="0" wrapText="0" indent="0" justifyLastLine="0" shrinkToFit="0" readingOrder="0"/>
    </dxf>
    <dxf>
      <alignment vertical="top" textRotation="0" wrapText="0" indent="0" justifyLastLine="0" shrinkToFit="0" readingOrder="0"/>
    </dxf>
    <dxf>
      <font>
        <b val="0"/>
        <i val="0"/>
        <strike val="0"/>
        <condense val="0"/>
        <extend val="0"/>
        <outline val="0"/>
        <shadow val="0"/>
        <u val="none"/>
        <vertAlign val="baseline"/>
        <sz val="9"/>
        <color auto="1"/>
        <name val="Consolas"/>
        <family val="3"/>
        <scheme val="none"/>
      </font>
      <numFmt numFmtId="19" formatCode="dd/mm/yyyy"/>
      <fill>
        <patternFill patternType="solid">
          <fgColor indexed="64"/>
          <bgColor theme="9" tint="0.79998168889431442"/>
        </patternFill>
      </fill>
      <alignment horizontal="left" vertical="top" textRotation="0" wrapText="0" indent="0" justifyLastLine="0" shrinkToFit="0" readingOrder="0"/>
      <border diagonalUp="0" diagonalDown="0" outline="0">
        <left/>
        <right/>
        <top style="thin">
          <color theme="0" tint="-0.14996795556505021"/>
        </top>
        <bottom/>
      </border>
    </dxf>
    <dxf>
      <border diagonalUp="0" diagonalDown="0">
        <left/>
        <right/>
        <top/>
        <bottom style="thin">
          <color theme="0" tint="-0.499984740745262"/>
        </bottom>
      </border>
    </dxf>
    <dxf>
      <alignment vertical="top"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dxf>
    <dxf>
      <alignment vertical="top" textRotation="0" wrapText="0" indent="0" justifyLastLine="0" shrinkToFit="0" readingOrder="0"/>
    </dxf>
    <dxf>
      <font>
        <b val="0"/>
        <i val="0"/>
        <strike val="0"/>
        <condense val="0"/>
        <extend val="0"/>
        <outline val="0"/>
        <shadow val="0"/>
        <u val="none"/>
        <vertAlign val="baseline"/>
        <sz val="9"/>
        <color auto="1"/>
        <name val="Consolas"/>
        <scheme val="none"/>
      </font>
      <numFmt numFmtId="164" formatCode="ddd\ dd/mm/yyyy"/>
      <fill>
        <patternFill patternType="none">
          <fgColor indexed="64"/>
          <bgColor indexed="65"/>
        </patternFill>
      </fill>
      <alignment horizontal="left" vertical="top" textRotation="0" wrapText="0" indent="0" justifyLastLine="0" shrinkToFit="0" readingOrder="0"/>
    </dxf>
    <dxf>
      <border diagonalUp="0" diagonalDown="0">
        <left/>
        <right/>
        <top/>
        <bottom style="thin">
          <color theme="0" tint="-0.499984740745262"/>
        </bottom>
      </border>
    </dxf>
    <dxf>
      <alignment vertical="top"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dxf>
    <dxf>
      <border>
        <left style="thin">
          <color theme="0" tint="-0.24994659260841701"/>
        </left>
      </border>
    </dxf>
    <dxf>
      <border>
        <left style="thin">
          <color theme="0" tint="-0.24994659260841701"/>
        </left>
      </border>
    </dxf>
    <dxf>
      <border>
        <top style="thin">
          <color theme="0" tint="-0.24994659260841701"/>
        </top>
      </border>
    </dxf>
    <dxf>
      <border>
        <top style="thin">
          <color theme="0" tint="-0.24994659260841701"/>
        </top>
      </border>
    </dxf>
    <dxf>
      <font>
        <b/>
        <color theme="1"/>
      </font>
    </dxf>
    <dxf>
      <font>
        <b/>
        <color theme="1"/>
      </font>
    </dxf>
    <dxf>
      <font>
        <b/>
        <color theme="1"/>
      </font>
      <border>
        <top style="double">
          <color theme="0" tint="-0.24994659260841701"/>
        </top>
      </border>
    </dxf>
    <dxf>
      <font>
        <b/>
        <color theme="0"/>
      </font>
      <fill>
        <patternFill patternType="solid">
          <fgColor theme="1"/>
          <bgColor theme="0" tint="-0.24994659260841701"/>
        </patternFill>
      </fill>
    </dxf>
    <dxf>
      <font>
        <color theme="1"/>
      </font>
      <border>
        <left/>
        <right/>
        <top/>
        <bottom style="thin">
          <color theme="0" tint="-0.24994659260841701"/>
        </bottom>
      </border>
    </dxf>
  </dxfs>
  <tableStyles count="1" defaultTableStyle="TableStyleMedium2" defaultPivotStyle="PivotStyleLight16">
    <tableStyle name="std" pivot="0" count="9" xr9:uid="{00000000-0011-0000-FFFF-FFFF00000000}">
      <tableStyleElement type="wholeTable" dxfId="142"/>
      <tableStyleElement type="headerRow" dxfId="141"/>
      <tableStyleElement type="totalRow" dxfId="140"/>
      <tableStyleElement type="firstColumn" dxfId="139"/>
      <tableStyleElement type="lastColumn" dxfId="138"/>
      <tableStyleElement type="firstRowStripe" dxfId="137"/>
      <tableStyleElement type="secondRowStripe" dxfId="136"/>
      <tableStyleElement type="firstColumnStripe" dxfId="135"/>
      <tableStyleElement type="secondColumnStripe" dxfId="134"/>
    </tableStyle>
  </tableStyles>
  <colors>
    <indexedColors>
      <rgbColor rgb="00000000"/>
      <rgbColor rgb="00FFFFFF"/>
      <rgbColor rgb="00FF0000"/>
      <rgbColor rgb="0000FF00"/>
      <rgbColor rgb="000000FF"/>
      <rgbColor rgb="00FFFF00"/>
      <rgbColor rgb="00FF00FF"/>
      <rgbColor rgb="0000FFFF"/>
      <rgbColor rgb="00000000"/>
      <rgbColor rgb="00FFFFFF"/>
      <rgbColor rgb="000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8.png"/></Relationships>
</file>

<file path=xl/drawings/_rels/drawing3.xml.rels><?xml version="1.0" encoding="UTF-8" standalone="yes"?>
<Relationships xmlns="http://schemas.openxmlformats.org/package/2006/relationships"><Relationship Id="rId1"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oneCellAnchor>
    <xdr:from>
      <xdr:col>1</xdr:col>
      <xdr:colOff>222250</xdr:colOff>
      <xdr:row>1</xdr:row>
      <xdr:rowOff>193675</xdr:rowOff>
    </xdr:from>
    <xdr:ext cx="1581371" cy="333422"/>
    <xdr:pic>
      <xdr:nvPicPr>
        <xdr:cNvPr id="2" name="Billed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3225" y="355600"/>
          <a:ext cx="1581371" cy="333422"/>
        </a:xfrm>
        <a:prstGeom prst="rect">
          <a:avLst/>
        </a:prstGeom>
      </xdr:spPr>
    </xdr:pic>
    <xdr:clientData/>
  </xdr:oneCellAnchor>
  <xdr:twoCellAnchor editAs="oneCell">
    <xdr:from>
      <xdr:col>0</xdr:col>
      <xdr:colOff>323850</xdr:colOff>
      <xdr:row>37</xdr:row>
      <xdr:rowOff>19050</xdr:rowOff>
    </xdr:from>
    <xdr:to>
      <xdr:col>1</xdr:col>
      <xdr:colOff>1810003</xdr:colOff>
      <xdr:row>37</xdr:row>
      <xdr:rowOff>931674</xdr:rowOff>
    </xdr:to>
    <xdr:pic>
      <xdr:nvPicPr>
        <xdr:cNvPr id="5" name="Billed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0975" y="5162550"/>
          <a:ext cx="1810003" cy="924054"/>
        </a:xfrm>
        <a:prstGeom prst="rect">
          <a:avLst/>
        </a:prstGeom>
      </xdr:spPr>
    </xdr:pic>
    <xdr:clientData/>
  </xdr:twoCellAnchor>
  <xdr:twoCellAnchor editAs="oneCell">
    <xdr:from>
      <xdr:col>1</xdr:col>
      <xdr:colOff>0</xdr:colOff>
      <xdr:row>40</xdr:row>
      <xdr:rowOff>0</xdr:rowOff>
    </xdr:from>
    <xdr:to>
      <xdr:col>2</xdr:col>
      <xdr:colOff>2038959</xdr:colOff>
      <xdr:row>40</xdr:row>
      <xdr:rowOff>891664</xdr:rowOff>
    </xdr:to>
    <xdr:pic>
      <xdr:nvPicPr>
        <xdr:cNvPr id="6" name="Billed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0975" y="6686550"/>
          <a:ext cx="4363059" cy="885949"/>
        </a:xfrm>
        <a:prstGeom prst="rect">
          <a:avLst/>
        </a:prstGeom>
      </xdr:spPr>
    </xdr:pic>
    <xdr:clientData/>
  </xdr:twoCellAnchor>
  <xdr:twoCellAnchor editAs="oneCell">
    <xdr:from>
      <xdr:col>1</xdr:col>
      <xdr:colOff>0</xdr:colOff>
      <xdr:row>43</xdr:row>
      <xdr:rowOff>0</xdr:rowOff>
    </xdr:from>
    <xdr:to>
      <xdr:col>2</xdr:col>
      <xdr:colOff>419483</xdr:colOff>
      <xdr:row>43</xdr:row>
      <xdr:rowOff>1158240</xdr:rowOff>
    </xdr:to>
    <xdr:pic>
      <xdr:nvPicPr>
        <xdr:cNvPr id="7" name="Billede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15396"/>
        <a:stretch/>
      </xdr:blipFill>
      <xdr:spPr>
        <a:xfrm>
          <a:off x="180975" y="7915275"/>
          <a:ext cx="2743583" cy="1152525"/>
        </a:xfrm>
        <a:prstGeom prst="rect">
          <a:avLst/>
        </a:prstGeom>
      </xdr:spPr>
    </xdr:pic>
    <xdr:clientData/>
  </xdr:twoCellAnchor>
  <xdr:twoCellAnchor editAs="oneCell">
    <xdr:from>
      <xdr:col>1</xdr:col>
      <xdr:colOff>0</xdr:colOff>
      <xdr:row>16</xdr:row>
      <xdr:rowOff>0</xdr:rowOff>
    </xdr:from>
    <xdr:to>
      <xdr:col>1</xdr:col>
      <xdr:colOff>800169</xdr:colOff>
      <xdr:row>16</xdr:row>
      <xdr:rowOff>762066</xdr:rowOff>
    </xdr:to>
    <xdr:pic>
      <xdr:nvPicPr>
        <xdr:cNvPr id="11" name="Billed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5"/>
        <a:stretch>
          <a:fillRect/>
        </a:stretch>
      </xdr:blipFill>
      <xdr:spPr>
        <a:xfrm>
          <a:off x="167640" y="6720840"/>
          <a:ext cx="800169" cy="762066"/>
        </a:xfrm>
        <a:prstGeom prst="rect">
          <a:avLst/>
        </a:prstGeom>
      </xdr:spPr>
    </xdr:pic>
    <xdr:clientData/>
  </xdr:twoCellAnchor>
  <xdr:twoCellAnchor editAs="oneCell">
    <xdr:from>
      <xdr:col>1</xdr:col>
      <xdr:colOff>876300</xdr:colOff>
      <xdr:row>16</xdr:row>
      <xdr:rowOff>0</xdr:rowOff>
    </xdr:from>
    <xdr:to>
      <xdr:col>2</xdr:col>
      <xdr:colOff>630723</xdr:colOff>
      <xdr:row>16</xdr:row>
      <xdr:rowOff>739205</xdr:rowOff>
    </xdr:to>
    <xdr:pic>
      <xdr:nvPicPr>
        <xdr:cNvPr id="12" name="Billed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6"/>
        <a:stretch>
          <a:fillRect/>
        </a:stretch>
      </xdr:blipFill>
      <xdr:spPr>
        <a:xfrm>
          <a:off x="1043940" y="6720840"/>
          <a:ext cx="1935648" cy="746825"/>
        </a:xfrm>
        <a:prstGeom prst="rect">
          <a:avLst/>
        </a:prstGeom>
      </xdr:spPr>
    </xdr:pic>
    <xdr:clientData/>
  </xdr:twoCellAnchor>
  <xdr:twoCellAnchor editAs="oneCell">
    <xdr:from>
      <xdr:col>1</xdr:col>
      <xdr:colOff>0</xdr:colOff>
      <xdr:row>17</xdr:row>
      <xdr:rowOff>0</xdr:rowOff>
    </xdr:from>
    <xdr:to>
      <xdr:col>1</xdr:col>
      <xdr:colOff>1463167</xdr:colOff>
      <xdr:row>17</xdr:row>
      <xdr:rowOff>628703</xdr:rowOff>
    </xdr:to>
    <xdr:pic>
      <xdr:nvPicPr>
        <xdr:cNvPr id="13" name="Billed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7"/>
        <a:stretch>
          <a:fillRect/>
        </a:stretch>
      </xdr:blipFill>
      <xdr:spPr>
        <a:xfrm>
          <a:off x="167640" y="6187440"/>
          <a:ext cx="1463167" cy="617273"/>
        </a:xfrm>
        <a:prstGeom prst="rect">
          <a:avLst/>
        </a:prstGeom>
      </xdr:spPr>
    </xdr:pic>
    <xdr:clientData/>
  </xdr:twoCellAnchor>
  <xdr:twoCellAnchor editAs="oneCell">
    <xdr:from>
      <xdr:col>1</xdr:col>
      <xdr:colOff>1</xdr:colOff>
      <xdr:row>46</xdr:row>
      <xdr:rowOff>1</xdr:rowOff>
    </xdr:from>
    <xdr:to>
      <xdr:col>1</xdr:col>
      <xdr:colOff>2019301</xdr:colOff>
      <xdr:row>46</xdr:row>
      <xdr:rowOff>1046879</xdr:rowOff>
    </xdr:to>
    <xdr:pic>
      <xdr:nvPicPr>
        <xdr:cNvPr id="16" name="Billede 15">
          <a:extLst>
            <a:ext uri="{FF2B5EF4-FFF2-40B4-BE49-F238E27FC236}">
              <a16:creationId xmlns:a16="http://schemas.microsoft.com/office/drawing/2014/main" id="{F24D8372-D372-436E-8418-D26D464FEE79}"/>
            </a:ext>
          </a:extLst>
        </xdr:cNvPr>
        <xdr:cNvPicPr>
          <a:picLocks noChangeAspect="1"/>
        </xdr:cNvPicPr>
      </xdr:nvPicPr>
      <xdr:blipFill>
        <a:blip xmlns:r="http://schemas.openxmlformats.org/officeDocument/2006/relationships" r:embed="rId8"/>
        <a:stretch>
          <a:fillRect/>
        </a:stretch>
      </xdr:blipFill>
      <xdr:spPr>
        <a:xfrm>
          <a:off x="167641" y="18836641"/>
          <a:ext cx="2019300" cy="1058308"/>
        </a:xfrm>
        <a:prstGeom prst="rect">
          <a:avLst/>
        </a:prstGeom>
      </xdr:spPr>
    </xdr:pic>
    <xdr:clientData/>
  </xdr:twoCellAnchor>
  <xdr:twoCellAnchor editAs="oneCell">
    <xdr:from>
      <xdr:col>1</xdr:col>
      <xdr:colOff>0</xdr:colOff>
      <xdr:row>47</xdr:row>
      <xdr:rowOff>0</xdr:rowOff>
    </xdr:from>
    <xdr:to>
      <xdr:col>2</xdr:col>
      <xdr:colOff>434340</xdr:colOff>
      <xdr:row>47</xdr:row>
      <xdr:rowOff>1866900</xdr:rowOff>
    </xdr:to>
    <xdr:pic>
      <xdr:nvPicPr>
        <xdr:cNvPr id="18" name="Billede 17">
          <a:extLst>
            <a:ext uri="{FF2B5EF4-FFF2-40B4-BE49-F238E27FC236}">
              <a16:creationId xmlns:a16="http://schemas.microsoft.com/office/drawing/2014/main" id="{CD4FE731-7DAD-4E7B-ACC6-AB5E9AEB41FE}"/>
            </a:ext>
          </a:extLst>
        </xdr:cNvPr>
        <xdr:cNvPicPr>
          <a:picLocks noChangeAspect="1"/>
        </xdr:cNvPicPr>
      </xdr:nvPicPr>
      <xdr:blipFill>
        <a:blip xmlns:r="http://schemas.openxmlformats.org/officeDocument/2006/relationships" r:embed="rId9"/>
        <a:stretch>
          <a:fillRect/>
        </a:stretch>
      </xdr:blipFill>
      <xdr:spPr>
        <a:xfrm>
          <a:off x="167640" y="19987260"/>
          <a:ext cx="2613660" cy="1866900"/>
        </a:xfrm>
        <a:prstGeom prst="rect">
          <a:avLst/>
        </a:prstGeom>
      </xdr:spPr>
    </xdr:pic>
    <xdr:clientData/>
  </xdr:twoCellAnchor>
  <xdr:twoCellAnchor editAs="oneCell">
    <xdr:from>
      <xdr:col>1</xdr:col>
      <xdr:colOff>0</xdr:colOff>
      <xdr:row>23</xdr:row>
      <xdr:rowOff>0</xdr:rowOff>
    </xdr:from>
    <xdr:to>
      <xdr:col>1</xdr:col>
      <xdr:colOff>1409822</xdr:colOff>
      <xdr:row>23</xdr:row>
      <xdr:rowOff>495343</xdr:rowOff>
    </xdr:to>
    <xdr:pic>
      <xdr:nvPicPr>
        <xdr:cNvPr id="20" name="Billede 19">
          <a:extLst>
            <a:ext uri="{FF2B5EF4-FFF2-40B4-BE49-F238E27FC236}">
              <a16:creationId xmlns:a16="http://schemas.microsoft.com/office/drawing/2014/main" id="{ADB17E1E-F778-4BFA-9599-773F294DCD29}"/>
            </a:ext>
          </a:extLst>
        </xdr:cNvPr>
        <xdr:cNvPicPr>
          <a:picLocks noChangeAspect="1"/>
        </xdr:cNvPicPr>
      </xdr:nvPicPr>
      <xdr:blipFill>
        <a:blip xmlns:r="http://schemas.openxmlformats.org/officeDocument/2006/relationships" r:embed="rId10"/>
        <a:stretch>
          <a:fillRect/>
        </a:stretch>
      </xdr:blipFill>
      <xdr:spPr>
        <a:xfrm>
          <a:off x="175260" y="9037320"/>
          <a:ext cx="1409822" cy="495343"/>
        </a:xfrm>
        <a:prstGeom prst="rect">
          <a:avLst/>
        </a:prstGeom>
      </xdr:spPr>
    </xdr:pic>
    <xdr:clientData/>
  </xdr:twoCellAnchor>
  <xdr:twoCellAnchor editAs="oneCell">
    <xdr:from>
      <xdr:col>1</xdr:col>
      <xdr:colOff>0</xdr:colOff>
      <xdr:row>23</xdr:row>
      <xdr:rowOff>647700</xdr:rowOff>
    </xdr:from>
    <xdr:to>
      <xdr:col>1</xdr:col>
      <xdr:colOff>2110923</xdr:colOff>
      <xdr:row>23</xdr:row>
      <xdr:rowOff>1238300</xdr:rowOff>
    </xdr:to>
    <xdr:pic>
      <xdr:nvPicPr>
        <xdr:cNvPr id="21" name="Billede 20">
          <a:extLst>
            <a:ext uri="{FF2B5EF4-FFF2-40B4-BE49-F238E27FC236}">
              <a16:creationId xmlns:a16="http://schemas.microsoft.com/office/drawing/2014/main" id="{FFC32B6C-9D92-4F18-BE98-5C78A2E9696B}"/>
            </a:ext>
          </a:extLst>
        </xdr:cNvPr>
        <xdr:cNvPicPr>
          <a:picLocks noChangeAspect="1"/>
        </xdr:cNvPicPr>
      </xdr:nvPicPr>
      <xdr:blipFill>
        <a:blip xmlns:r="http://schemas.openxmlformats.org/officeDocument/2006/relationships" r:embed="rId11"/>
        <a:stretch>
          <a:fillRect/>
        </a:stretch>
      </xdr:blipFill>
      <xdr:spPr>
        <a:xfrm>
          <a:off x="175260" y="9685020"/>
          <a:ext cx="2110923" cy="579170"/>
        </a:xfrm>
        <a:prstGeom prst="rect">
          <a:avLst/>
        </a:prstGeom>
      </xdr:spPr>
    </xdr:pic>
    <xdr:clientData/>
  </xdr:twoCellAnchor>
  <xdr:twoCellAnchor editAs="oneCell">
    <xdr:from>
      <xdr:col>1</xdr:col>
      <xdr:colOff>0</xdr:colOff>
      <xdr:row>24</xdr:row>
      <xdr:rowOff>0</xdr:rowOff>
    </xdr:from>
    <xdr:to>
      <xdr:col>1</xdr:col>
      <xdr:colOff>1409822</xdr:colOff>
      <xdr:row>24</xdr:row>
      <xdr:rowOff>662997</xdr:rowOff>
    </xdr:to>
    <xdr:pic>
      <xdr:nvPicPr>
        <xdr:cNvPr id="22" name="Billede 21">
          <a:extLst>
            <a:ext uri="{FF2B5EF4-FFF2-40B4-BE49-F238E27FC236}">
              <a16:creationId xmlns:a16="http://schemas.microsoft.com/office/drawing/2014/main" id="{6C4808C5-6097-4261-B692-A8A9E5241DDC}"/>
            </a:ext>
          </a:extLst>
        </xdr:cNvPr>
        <xdr:cNvPicPr>
          <a:picLocks noChangeAspect="1"/>
        </xdr:cNvPicPr>
      </xdr:nvPicPr>
      <xdr:blipFill>
        <a:blip xmlns:r="http://schemas.openxmlformats.org/officeDocument/2006/relationships" r:embed="rId12"/>
        <a:stretch>
          <a:fillRect/>
        </a:stretch>
      </xdr:blipFill>
      <xdr:spPr>
        <a:xfrm>
          <a:off x="175260" y="10294620"/>
          <a:ext cx="1409822" cy="662997"/>
        </a:xfrm>
        <a:prstGeom prst="rect">
          <a:avLst/>
        </a:prstGeom>
      </xdr:spPr>
    </xdr:pic>
    <xdr:clientData/>
  </xdr:twoCellAnchor>
  <xdr:twoCellAnchor editAs="oneCell">
    <xdr:from>
      <xdr:col>1</xdr:col>
      <xdr:colOff>0</xdr:colOff>
      <xdr:row>25</xdr:row>
      <xdr:rowOff>0</xdr:rowOff>
    </xdr:from>
    <xdr:to>
      <xdr:col>1</xdr:col>
      <xdr:colOff>990686</xdr:colOff>
      <xdr:row>25</xdr:row>
      <xdr:rowOff>586791</xdr:rowOff>
    </xdr:to>
    <xdr:pic>
      <xdr:nvPicPr>
        <xdr:cNvPr id="23" name="Billede 22">
          <a:extLst>
            <a:ext uri="{FF2B5EF4-FFF2-40B4-BE49-F238E27FC236}">
              <a16:creationId xmlns:a16="http://schemas.microsoft.com/office/drawing/2014/main" id="{85510CAB-98C4-4D40-B611-3735E38835C9}"/>
            </a:ext>
          </a:extLst>
        </xdr:cNvPr>
        <xdr:cNvPicPr>
          <a:picLocks noChangeAspect="1"/>
        </xdr:cNvPicPr>
      </xdr:nvPicPr>
      <xdr:blipFill>
        <a:blip xmlns:r="http://schemas.openxmlformats.org/officeDocument/2006/relationships" r:embed="rId13"/>
        <a:stretch>
          <a:fillRect/>
        </a:stretch>
      </xdr:blipFill>
      <xdr:spPr>
        <a:xfrm>
          <a:off x="175260" y="10995660"/>
          <a:ext cx="990686" cy="586791"/>
        </a:xfrm>
        <a:prstGeom prst="rect">
          <a:avLst/>
        </a:prstGeom>
      </xdr:spPr>
    </xdr:pic>
    <xdr:clientData/>
  </xdr:twoCellAnchor>
  <xdr:twoCellAnchor editAs="oneCell">
    <xdr:from>
      <xdr:col>1</xdr:col>
      <xdr:colOff>0</xdr:colOff>
      <xdr:row>33</xdr:row>
      <xdr:rowOff>0</xdr:rowOff>
    </xdr:from>
    <xdr:to>
      <xdr:col>2</xdr:col>
      <xdr:colOff>364076</xdr:colOff>
      <xdr:row>33</xdr:row>
      <xdr:rowOff>415326</xdr:rowOff>
    </xdr:to>
    <xdr:pic>
      <xdr:nvPicPr>
        <xdr:cNvPr id="24" name="Billede 23">
          <a:extLst>
            <a:ext uri="{FF2B5EF4-FFF2-40B4-BE49-F238E27FC236}">
              <a16:creationId xmlns:a16="http://schemas.microsoft.com/office/drawing/2014/main" id="{3F02EC71-7538-4E13-9BEC-491108E7E3F2}"/>
            </a:ext>
          </a:extLst>
        </xdr:cNvPr>
        <xdr:cNvPicPr>
          <a:picLocks noChangeAspect="1"/>
        </xdr:cNvPicPr>
      </xdr:nvPicPr>
      <xdr:blipFill>
        <a:blip xmlns:r="http://schemas.openxmlformats.org/officeDocument/2006/relationships" r:embed="rId14"/>
        <a:stretch>
          <a:fillRect/>
        </a:stretch>
      </xdr:blipFill>
      <xdr:spPr>
        <a:xfrm>
          <a:off x="171450" y="14135100"/>
          <a:ext cx="2541491" cy="415326"/>
        </a:xfrm>
        <a:prstGeom prst="rect">
          <a:avLst/>
        </a:prstGeom>
      </xdr:spPr>
    </xdr:pic>
    <xdr:clientData/>
  </xdr:twoCellAnchor>
  <xdr:twoCellAnchor editAs="oneCell">
    <xdr:from>
      <xdr:col>1</xdr:col>
      <xdr:colOff>1074420</xdr:colOff>
      <xdr:row>33</xdr:row>
      <xdr:rowOff>541020</xdr:rowOff>
    </xdr:from>
    <xdr:to>
      <xdr:col>2</xdr:col>
      <xdr:colOff>1350858</xdr:colOff>
      <xdr:row>33</xdr:row>
      <xdr:rowOff>1083993</xdr:rowOff>
    </xdr:to>
    <xdr:pic>
      <xdr:nvPicPr>
        <xdr:cNvPr id="25" name="Billede 24">
          <a:extLst>
            <a:ext uri="{FF2B5EF4-FFF2-40B4-BE49-F238E27FC236}">
              <a16:creationId xmlns:a16="http://schemas.microsoft.com/office/drawing/2014/main" id="{26564CA6-5A14-4CDF-83E5-E64D96E8A671}"/>
            </a:ext>
          </a:extLst>
        </xdr:cNvPr>
        <xdr:cNvPicPr>
          <a:picLocks noChangeAspect="1"/>
        </xdr:cNvPicPr>
      </xdr:nvPicPr>
      <xdr:blipFill>
        <a:blip xmlns:r="http://schemas.openxmlformats.org/officeDocument/2006/relationships" r:embed="rId15"/>
        <a:stretch>
          <a:fillRect/>
        </a:stretch>
      </xdr:blipFill>
      <xdr:spPr>
        <a:xfrm>
          <a:off x="1245870" y="14676120"/>
          <a:ext cx="2457663" cy="556308"/>
        </a:xfrm>
        <a:prstGeom prst="rect">
          <a:avLst/>
        </a:prstGeom>
      </xdr:spPr>
    </xdr:pic>
    <xdr:clientData/>
  </xdr:twoCellAnchor>
  <xdr:twoCellAnchor editAs="oneCell">
    <xdr:from>
      <xdr:col>1</xdr:col>
      <xdr:colOff>1076325</xdr:colOff>
      <xdr:row>34</xdr:row>
      <xdr:rowOff>9525</xdr:rowOff>
    </xdr:from>
    <xdr:to>
      <xdr:col>2</xdr:col>
      <xdr:colOff>1790950</xdr:colOff>
      <xdr:row>34</xdr:row>
      <xdr:rowOff>571549</xdr:rowOff>
    </xdr:to>
    <xdr:pic>
      <xdr:nvPicPr>
        <xdr:cNvPr id="19" name="Billede 18">
          <a:extLst>
            <a:ext uri="{FF2B5EF4-FFF2-40B4-BE49-F238E27FC236}">
              <a16:creationId xmlns:a16="http://schemas.microsoft.com/office/drawing/2014/main" id="{AE8F49FE-85B3-4B8E-A2F1-07D8BF36241A}"/>
            </a:ext>
          </a:extLst>
        </xdr:cNvPr>
        <xdr:cNvPicPr>
          <a:picLocks noChangeAspect="1"/>
        </xdr:cNvPicPr>
      </xdr:nvPicPr>
      <xdr:blipFill>
        <a:blip xmlns:r="http://schemas.openxmlformats.org/officeDocument/2006/relationships" r:embed="rId16"/>
        <a:stretch>
          <a:fillRect/>
        </a:stretch>
      </xdr:blipFill>
      <xdr:spPr>
        <a:xfrm>
          <a:off x="1247775" y="15468600"/>
          <a:ext cx="2886325" cy="562024"/>
        </a:xfrm>
        <a:prstGeom prst="rect">
          <a:avLst/>
        </a:prstGeom>
      </xdr:spPr>
    </xdr:pic>
    <xdr:clientData/>
  </xdr:twoCellAnchor>
  <xdr:twoCellAnchor editAs="oneCell">
    <xdr:from>
      <xdr:col>1</xdr:col>
      <xdr:colOff>0</xdr:colOff>
      <xdr:row>8</xdr:row>
      <xdr:rowOff>0</xdr:rowOff>
    </xdr:from>
    <xdr:to>
      <xdr:col>2</xdr:col>
      <xdr:colOff>533634</xdr:colOff>
      <xdr:row>8</xdr:row>
      <xdr:rowOff>1028789</xdr:rowOff>
    </xdr:to>
    <xdr:pic>
      <xdr:nvPicPr>
        <xdr:cNvPr id="8" name="Billede 7">
          <a:extLst>
            <a:ext uri="{FF2B5EF4-FFF2-40B4-BE49-F238E27FC236}">
              <a16:creationId xmlns:a16="http://schemas.microsoft.com/office/drawing/2014/main" id="{176FBC56-76C4-FB5C-F683-F2EBB227FA5E}"/>
            </a:ext>
          </a:extLst>
        </xdr:cNvPr>
        <xdr:cNvPicPr>
          <a:picLocks noChangeAspect="1"/>
        </xdr:cNvPicPr>
      </xdr:nvPicPr>
      <xdr:blipFill>
        <a:blip xmlns:r="http://schemas.openxmlformats.org/officeDocument/2006/relationships" r:embed="rId17"/>
        <a:stretch>
          <a:fillRect/>
        </a:stretch>
      </xdr:blipFill>
      <xdr:spPr>
        <a:xfrm>
          <a:off x="175260" y="2438400"/>
          <a:ext cx="2705334" cy="10287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2948940</xdr:colOff>
      <xdr:row>0</xdr:row>
      <xdr:rowOff>127635</xdr:rowOff>
    </xdr:from>
    <xdr:ext cx="430506" cy="432000"/>
    <xdr:pic>
      <xdr:nvPicPr>
        <xdr:cNvPr id="2" name="Picture 2" descr="http://metroui.org.ua/images/excel2013icon.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clrChange>
            <a:clrFrom>
              <a:srgbClr val="1E7145"/>
            </a:clrFrom>
            <a:clrTo>
              <a:srgbClr val="1E7145">
                <a:alpha val="0"/>
              </a:srgbClr>
            </a:clrTo>
          </a:clrChange>
          <a:extLst>
            <a:ext uri="{28A0092B-C50C-407E-A947-70E740481C1C}">
              <a14:useLocalDpi xmlns:a14="http://schemas.microsoft.com/office/drawing/2010/main" val="0"/>
            </a:ext>
          </a:extLst>
        </a:blip>
        <a:srcRect/>
        <a:stretch>
          <a:fillRect/>
        </a:stretch>
      </xdr:blipFill>
      <xdr:spPr bwMode="auto">
        <a:xfrm>
          <a:off x="6819900" y="127635"/>
          <a:ext cx="430506" cy="43200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23</xdr:col>
      <xdr:colOff>450829</xdr:colOff>
      <xdr:row>3</xdr:row>
      <xdr:rowOff>16213</xdr:rowOff>
    </xdr:from>
    <xdr:to>
      <xdr:col>24</xdr:col>
      <xdr:colOff>36318</xdr:colOff>
      <xdr:row>3</xdr:row>
      <xdr:rowOff>248456</xdr:rowOff>
    </xdr:to>
    <xdr:pic>
      <xdr:nvPicPr>
        <xdr:cNvPr id="3" name="Billed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12443" y="152284"/>
          <a:ext cx="806050" cy="236053"/>
        </a:xfrm>
        <a:prstGeom prst="rect">
          <a:avLst/>
        </a:prstGeom>
      </xdr:spPr>
    </xdr:pic>
    <xdr:clientData/>
  </xdr:twoCellAnchor>
  <xdr:twoCellAnchor editAs="oneCell">
    <xdr:from>
      <xdr:col>23</xdr:col>
      <xdr:colOff>453637</xdr:colOff>
      <xdr:row>36</xdr:row>
      <xdr:rowOff>22663</xdr:rowOff>
    </xdr:from>
    <xdr:to>
      <xdr:col>24</xdr:col>
      <xdr:colOff>37156</xdr:colOff>
      <xdr:row>37</xdr:row>
      <xdr:rowOff>1542</xdr:rowOff>
    </xdr:to>
    <xdr:pic>
      <xdr:nvPicPr>
        <xdr:cNvPr id="5" name="Billed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02437" y="6204388"/>
          <a:ext cx="802719" cy="23605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Cal1" displayName="tbCal1" ref="F5:G47" totalsRowShown="0" headerRowDxfId="133" dataDxfId="132" tableBorderDxfId="131">
  <tableColumns count="2">
    <tableColumn id="1" xr3:uid="{00000000-0010-0000-0000-000001000000}" name="Dato" dataDxfId="130"/>
    <tableColumn id="2" xr3:uid="{00000000-0010-0000-0000-000002000000}" name="Tekst" dataDxfId="129" dataCellStyle="Normal"/>
  </tableColumns>
  <tableStyleInfo name="std"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Cal2" displayName="tbCal2" ref="J5:O17" totalsRowShown="0" headerRowDxfId="128" dataDxfId="127" tableBorderDxfId="126">
  <tableColumns count="6">
    <tableColumn id="1" xr3:uid="{00000000-0010-0000-0100-000001000000}" name="Dato" dataDxfId="125">
      <calculatedColumnFormula>tbCal2[[#This Row],[DatoTal]]</calculatedColumnFormula>
    </tableColumn>
    <tableColumn id="2" xr3:uid="{00000000-0010-0000-0100-000002000000}" name="Tekst" dataDxfId="124" dataCellStyle="Normal"/>
    <tableColumn id="5" xr3:uid="{00000000-0010-0000-0100-000005000000}" name="Dag" dataDxfId="123"/>
    <tableColumn id="6" xr3:uid="{00000000-0010-0000-0100-000006000000}" name="Måned" dataDxfId="122"/>
    <tableColumn id="4" xr3:uid="{07145DF9-09AF-4A13-9BCB-3F4E50D2A3C2}" name="År" dataDxfId="121"/>
    <tableColumn id="7" xr3:uid="{00000000-0010-0000-0100-000007000000}" name="DatoTal" dataDxfId="120">
      <calculatedColumnFormula>DATE(
  IF(tbCal2[[#This Row],[År]]&gt;0,
    tbCal2[[#This Row],[År]],
    IF(tbCal2[[#This Row],[Måned]]&gt;=month1,year,year+1)
  ),
  tbCal2[[#This Row],[Måned]],
  tbCal2[[#This Row],[Dag]]
)</calculatedColumnFormula>
    </tableColumn>
  </tableColumns>
  <tableStyleInfo name="std"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Day" displayName="tbDay" ref="B8:D15" totalsRowShown="0" dataDxfId="119">
  <tableColumns count="3">
    <tableColumn id="1" xr3:uid="{00000000-0010-0000-0200-000001000000}" name="Dag" dataDxfId="118"/>
    <tableColumn id="2" xr3:uid="{00000000-0010-0000-0200-000002000000}" name="Ugedag" dataDxfId="117"/>
    <tableColumn id="3" xr3:uid="{00000000-0010-0000-0200-000003000000}" name="Dg" dataDxfId="116"/>
  </tableColumns>
  <tableStyleInfo name="std" showFirstColumn="0" showLastColumn="0" showRowStripes="1" showColumnStripes="0"/>
</table>
</file>

<file path=xl/theme/theme1.xml><?xml version="1.0" encoding="utf-8"?>
<a:theme xmlns:a="http://schemas.openxmlformats.org/drawingml/2006/main" name="Office-tema">
  <a:themeElements>
    <a:clrScheme name="xlEasy">
      <a:dk1>
        <a:sysClr val="windowText" lastClr="000000"/>
      </a:dk1>
      <a:lt1>
        <a:sysClr val="window" lastClr="FFFFFF"/>
      </a:lt1>
      <a:dk2>
        <a:srgbClr val="3D546F"/>
      </a:dk2>
      <a:lt2>
        <a:srgbClr val="EEECE1"/>
      </a:lt2>
      <a:accent1>
        <a:srgbClr val="F67F08"/>
      </a:accent1>
      <a:accent2>
        <a:srgbClr val="E31B46"/>
      </a:accent2>
      <a:accent3>
        <a:srgbClr val="6492CA"/>
      </a:accent3>
      <a:accent4>
        <a:srgbClr val="9D66AC"/>
      </a:accent4>
      <a:accent5>
        <a:srgbClr val="E6FE00"/>
      </a:accent5>
      <a:accent6>
        <a:srgbClr val="32764F"/>
      </a:accent6>
      <a:hlink>
        <a:srgbClr val="333399"/>
      </a:hlink>
      <a:folHlink>
        <a:srgbClr val="DE006F"/>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easy.d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printerSettings" Target="../printerSettings/printerSettings5.bin"/><Relationship Id="rId1" Type="http://schemas.openxmlformats.org/officeDocument/2006/relationships/hyperlink" Target="http://www.kalender-365.dk/"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8">
    <pageSetUpPr fitToPage="1"/>
  </sheetPr>
  <dimension ref="B2:C50"/>
  <sheetViews>
    <sheetView showGridLines="0" showRowColHeaders="0" tabSelected="1" zoomScaleNormal="100" workbookViewId="0"/>
  </sheetViews>
  <sheetFormatPr defaultColWidth="9.28515625" defaultRowHeight="11.4" x14ac:dyDescent="0.25"/>
  <cols>
    <col min="1" max="1" width="3.28515625" customWidth="1"/>
    <col min="2" max="2" width="40.7109375" customWidth="1"/>
    <col min="3" max="3" width="98.42578125" customWidth="1"/>
  </cols>
  <sheetData>
    <row r="2" spans="2:3" ht="60" customHeight="1" thickBot="1" x14ac:dyDescent="0.3">
      <c r="B2" s="38"/>
      <c r="C2" s="37" t="str">
        <f>appName&amp;" v"&amp;appVers&amp;"  "</f>
        <v xml:space="preserve">Kalender Plus v2212  </v>
      </c>
    </row>
    <row r="3" spans="2:3" ht="27.75" customHeight="1" thickBot="1" x14ac:dyDescent="0.3">
      <c r="B3" s="36" t="str">
        <f>appName</f>
        <v>Kalender Plus</v>
      </c>
      <c r="C3" s="35"/>
    </row>
    <row r="5" spans="2:3" ht="19.2" x14ac:dyDescent="0.25">
      <c r="B5" s="32" t="s">
        <v>47</v>
      </c>
      <c r="C5" s="34"/>
    </row>
    <row r="6" spans="2:3" ht="5.25" customHeight="1" x14ac:dyDescent="0.25">
      <c r="B6" s="33"/>
      <c r="C6" s="33"/>
    </row>
    <row r="7" spans="2:3" ht="38.549999999999997" customHeight="1" x14ac:dyDescent="0.25">
      <c r="B7" s="75" t="s">
        <v>64</v>
      </c>
      <c r="C7" s="75"/>
    </row>
    <row r="8" spans="2:3" ht="19.2" x14ac:dyDescent="0.25">
      <c r="B8" s="32" t="s">
        <v>74</v>
      </c>
      <c r="C8" s="34"/>
    </row>
    <row r="9" spans="2:3" ht="91.2" customHeight="1" x14ac:dyDescent="0.25">
      <c r="B9" s="44"/>
      <c r="C9" s="73" t="s">
        <v>75</v>
      </c>
    </row>
    <row r="10" spans="2:3" ht="19.2" x14ac:dyDescent="0.25">
      <c r="B10" s="32" t="s">
        <v>65</v>
      </c>
      <c r="C10" s="34"/>
    </row>
    <row r="11" spans="2:3" ht="103.2" customHeight="1" x14ac:dyDescent="0.25">
      <c r="B11" s="75" t="s">
        <v>112</v>
      </c>
      <c r="C11" s="75"/>
    </row>
    <row r="12" spans="2:3" ht="28.8" customHeight="1" x14ac:dyDescent="0.25">
      <c r="B12" s="99" t="s">
        <v>113</v>
      </c>
      <c r="C12" s="44" t="s">
        <v>107</v>
      </c>
    </row>
    <row r="13" spans="2:3" ht="27.6" customHeight="1" x14ac:dyDescent="0.25">
      <c r="B13" s="99" t="s">
        <v>114</v>
      </c>
      <c r="C13" s="44" t="s">
        <v>115</v>
      </c>
    </row>
    <row r="14" spans="2:3" ht="6" customHeight="1" x14ac:dyDescent="0.25">
      <c r="B14" s="31"/>
      <c r="C14" s="31"/>
    </row>
    <row r="15" spans="2:3" ht="19.2" x14ac:dyDescent="0.25">
      <c r="B15" s="32" t="s">
        <v>66</v>
      </c>
      <c r="C15" s="34"/>
    </row>
    <row r="16" spans="2:3" ht="6" customHeight="1" x14ac:dyDescent="0.25">
      <c r="B16" s="31"/>
      <c r="C16" s="31"/>
    </row>
    <row r="17" spans="2:3" ht="74.55" customHeight="1" x14ac:dyDescent="0.25">
      <c r="B17" s="31"/>
      <c r="C17" s="52" t="s">
        <v>67</v>
      </c>
    </row>
    <row r="18" spans="2:3" ht="58.2" customHeight="1" x14ac:dyDescent="0.25">
      <c r="B18" s="31"/>
      <c r="C18" s="44" t="s">
        <v>108</v>
      </c>
    </row>
    <row r="19" spans="2:3" ht="6" customHeight="1" x14ac:dyDescent="0.25">
      <c r="B19" s="31"/>
      <c r="C19" s="31"/>
    </row>
    <row r="20" spans="2:3" ht="19.2" x14ac:dyDescent="0.25">
      <c r="B20" s="32" t="s">
        <v>76</v>
      </c>
      <c r="C20" s="34"/>
    </row>
    <row r="21" spans="2:3" ht="6" customHeight="1" x14ac:dyDescent="0.25">
      <c r="B21" s="33"/>
      <c r="C21" s="33"/>
    </row>
    <row r="22" spans="2:3" ht="12.6" x14ac:dyDescent="0.25">
      <c r="B22" s="75" t="s">
        <v>98</v>
      </c>
      <c r="C22" s="75"/>
    </row>
    <row r="23" spans="2:3" ht="6" customHeight="1" x14ac:dyDescent="0.25">
      <c r="B23" s="33"/>
      <c r="C23" s="33"/>
    </row>
    <row r="24" spans="2:3" ht="99" customHeight="1" x14ac:dyDescent="0.25">
      <c r="B24" s="44"/>
      <c r="C24" s="44" t="s">
        <v>99</v>
      </c>
    </row>
    <row r="25" spans="2:3" ht="55.2" customHeight="1" x14ac:dyDescent="0.25">
      <c r="B25" s="44"/>
      <c r="C25" s="44" t="s">
        <v>100</v>
      </c>
    </row>
    <row r="26" spans="2:3" ht="55.2" customHeight="1" x14ac:dyDescent="0.25">
      <c r="B26" s="44"/>
      <c r="C26" s="44" t="s">
        <v>101</v>
      </c>
    </row>
    <row r="27" spans="2:3" ht="73.2" customHeight="1" x14ac:dyDescent="0.25">
      <c r="B27" s="44"/>
      <c r="C27" s="44" t="s">
        <v>109</v>
      </c>
    </row>
    <row r="28" spans="2:3" ht="58.8" customHeight="1" x14ac:dyDescent="0.25">
      <c r="B28" s="44" t="s">
        <v>102</v>
      </c>
      <c r="C28" s="44" t="s">
        <v>103</v>
      </c>
    </row>
    <row r="29" spans="2:3" ht="6" customHeight="1" x14ac:dyDescent="0.25">
      <c r="B29" s="31"/>
      <c r="C29" s="31"/>
    </row>
    <row r="30" spans="2:3" ht="19.2" x14ac:dyDescent="0.25">
      <c r="B30" s="32" t="s">
        <v>77</v>
      </c>
      <c r="C30" s="34"/>
    </row>
    <row r="31" spans="2:3" ht="6" customHeight="1" x14ac:dyDescent="0.25">
      <c r="B31" s="33"/>
      <c r="C31" s="33"/>
    </row>
    <row r="32" spans="2:3" ht="12.75" customHeight="1" x14ac:dyDescent="0.25">
      <c r="B32" s="31" t="s">
        <v>78</v>
      </c>
      <c r="C32" s="31"/>
    </row>
    <row r="33" spans="2:3" ht="12.75" customHeight="1" x14ac:dyDescent="0.25">
      <c r="B33" s="31"/>
      <c r="C33" s="31"/>
    </row>
    <row r="34" spans="2:3" ht="104.55" customHeight="1" x14ac:dyDescent="0.25">
      <c r="B34" s="76" t="s">
        <v>79</v>
      </c>
      <c r="C34" s="77"/>
    </row>
    <row r="35" spans="2:3" ht="85.5" customHeight="1" x14ac:dyDescent="0.25">
      <c r="B35" s="78" t="s">
        <v>80</v>
      </c>
      <c r="C35" s="79"/>
    </row>
    <row r="36" spans="2:3" ht="19.2" x14ac:dyDescent="0.25">
      <c r="B36" s="32" t="s">
        <v>68</v>
      </c>
      <c r="C36" s="34"/>
    </row>
    <row r="37" spans="2:3" ht="6" customHeight="1" x14ac:dyDescent="0.25">
      <c r="B37" s="33"/>
      <c r="C37" s="33"/>
    </row>
    <row r="38" spans="2:3" ht="91.5" customHeight="1" x14ac:dyDescent="0.25">
      <c r="B38" s="31"/>
      <c r="C38" s="44" t="s">
        <v>81</v>
      </c>
    </row>
    <row r="39" spans="2:3" ht="19.2" x14ac:dyDescent="0.25">
      <c r="B39" s="32" t="s">
        <v>69</v>
      </c>
      <c r="C39" s="34"/>
    </row>
    <row r="40" spans="2:3" ht="6" customHeight="1" x14ac:dyDescent="0.25">
      <c r="B40" s="33"/>
      <c r="C40" s="33"/>
    </row>
    <row r="41" spans="2:3" ht="79.5" customHeight="1" x14ac:dyDescent="0.25">
      <c r="B41" s="80" t="s">
        <v>52</v>
      </c>
      <c r="C41" s="81"/>
    </row>
    <row r="42" spans="2:3" ht="19.2" x14ac:dyDescent="0.25">
      <c r="B42" s="32" t="s">
        <v>53</v>
      </c>
      <c r="C42" s="34"/>
    </row>
    <row r="43" spans="2:3" ht="6" customHeight="1" x14ac:dyDescent="0.25">
      <c r="B43" s="33"/>
      <c r="C43" s="33"/>
    </row>
    <row r="44" spans="2:3" ht="102" customHeight="1" x14ac:dyDescent="0.25">
      <c r="B44" s="31"/>
      <c r="C44" s="45" t="s">
        <v>104</v>
      </c>
    </row>
    <row r="45" spans="2:3" ht="19.2" x14ac:dyDescent="0.25">
      <c r="B45" s="32" t="s">
        <v>85</v>
      </c>
      <c r="C45" s="34"/>
    </row>
    <row r="46" spans="2:3" ht="6" customHeight="1" x14ac:dyDescent="0.25">
      <c r="B46" s="33"/>
      <c r="C46" s="33"/>
    </row>
    <row r="47" spans="2:3" ht="90.45" customHeight="1" x14ac:dyDescent="0.25">
      <c r="B47" s="31"/>
      <c r="C47" s="45" t="s">
        <v>86</v>
      </c>
    </row>
    <row r="48" spans="2:3" ht="158.55000000000001" customHeight="1" x14ac:dyDescent="0.25">
      <c r="C48" s="45" t="s">
        <v>87</v>
      </c>
    </row>
    <row r="50" spans="2:3" ht="19.2" x14ac:dyDescent="0.25">
      <c r="B50" s="74" t="str">
        <f>"Besøg "&amp;HYPERLINK("http://www.xleasy.dk","www.xleasy.dk")</f>
        <v>Besøg www.xleasy.dk</v>
      </c>
      <c r="C50" s="74"/>
    </row>
  </sheetData>
  <mergeCells count="7">
    <mergeCell ref="B50:C50"/>
    <mergeCell ref="B7:C7"/>
    <mergeCell ref="B34:C34"/>
    <mergeCell ref="B35:C35"/>
    <mergeCell ref="B41:C41"/>
    <mergeCell ref="B11:C11"/>
    <mergeCell ref="B22:C22"/>
  </mergeCells>
  <printOptions horizontalCentered="1"/>
  <pageMargins left="0.39370078740157483" right="0.27559055118110237" top="0.44" bottom="0.39" header="0.31496062992125984" footer="0.23"/>
  <pageSetup paperSize="9" scale="78"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cense">
    <tabColor theme="0" tint="-0.499984740745262"/>
    <pageSetUpPr fitToPage="1"/>
  </sheetPr>
  <dimension ref="A2:C13"/>
  <sheetViews>
    <sheetView showGridLines="0" showRowColHeaders="0" showZeros="0" zoomScaleNormal="100" workbookViewId="0">
      <pane ySplit="2" topLeftCell="A3" activePane="bottomLeft" state="frozen"/>
      <selection pane="bottomLeft" activeCell="A3" sqref="A3"/>
    </sheetView>
  </sheetViews>
  <sheetFormatPr defaultColWidth="8.7109375" defaultRowHeight="11.4" x14ac:dyDescent="0.25"/>
  <cols>
    <col min="1" max="1" width="5.28515625" customWidth="1"/>
    <col min="2" max="3" width="67.28515625" customWidth="1"/>
    <col min="5" max="5" width="85.42578125" customWidth="1"/>
    <col min="246" max="246" width="6" customWidth="1"/>
    <col min="247" max="248" width="6.7109375" customWidth="1"/>
    <col min="249" max="249" width="23.42578125" customWidth="1"/>
    <col min="250" max="250" width="24" customWidth="1"/>
    <col min="251" max="251" width="53.7109375" customWidth="1"/>
    <col min="252" max="252" width="10" customWidth="1"/>
    <col min="253" max="253" width="2.28515625" customWidth="1"/>
    <col min="254" max="254" width="13.28515625" customWidth="1"/>
    <col min="502" max="502" width="6" customWidth="1"/>
    <col min="503" max="504" width="6.7109375" customWidth="1"/>
    <col min="505" max="505" width="23.42578125" customWidth="1"/>
    <col min="506" max="506" width="24" customWidth="1"/>
    <col min="507" max="507" width="53.7109375" customWidth="1"/>
    <col min="508" max="508" width="10" customWidth="1"/>
    <col min="509" max="509" width="2.28515625" customWidth="1"/>
    <col min="510" max="510" width="13.28515625" customWidth="1"/>
    <col min="758" max="758" width="6" customWidth="1"/>
    <col min="759" max="760" width="6.7109375" customWidth="1"/>
    <col min="761" max="761" width="23.42578125" customWidth="1"/>
    <col min="762" max="762" width="24" customWidth="1"/>
    <col min="763" max="763" width="53.7109375" customWidth="1"/>
    <col min="764" max="764" width="10" customWidth="1"/>
    <col min="765" max="765" width="2.28515625" customWidth="1"/>
    <col min="766" max="766" width="13.28515625" customWidth="1"/>
    <col min="1014" max="1014" width="6" customWidth="1"/>
    <col min="1015" max="1016" width="6.7109375" customWidth="1"/>
    <col min="1017" max="1017" width="23.42578125" customWidth="1"/>
    <col min="1018" max="1018" width="24" customWidth="1"/>
    <col min="1019" max="1019" width="53.7109375" customWidth="1"/>
    <col min="1020" max="1020" width="10" customWidth="1"/>
    <col min="1021" max="1021" width="2.28515625" customWidth="1"/>
    <col min="1022" max="1022" width="13.28515625" customWidth="1"/>
    <col min="1270" max="1270" width="6" customWidth="1"/>
    <col min="1271" max="1272" width="6.7109375" customWidth="1"/>
    <col min="1273" max="1273" width="23.42578125" customWidth="1"/>
    <col min="1274" max="1274" width="24" customWidth="1"/>
    <col min="1275" max="1275" width="53.7109375" customWidth="1"/>
    <col min="1276" max="1276" width="10" customWidth="1"/>
    <col min="1277" max="1277" width="2.28515625" customWidth="1"/>
    <col min="1278" max="1278" width="13.28515625" customWidth="1"/>
    <col min="1526" max="1526" width="6" customWidth="1"/>
    <col min="1527" max="1528" width="6.7109375" customWidth="1"/>
    <col min="1529" max="1529" width="23.42578125" customWidth="1"/>
    <col min="1530" max="1530" width="24" customWidth="1"/>
    <col min="1531" max="1531" width="53.7109375" customWidth="1"/>
    <col min="1532" max="1532" width="10" customWidth="1"/>
    <col min="1533" max="1533" width="2.28515625" customWidth="1"/>
    <col min="1534" max="1534" width="13.28515625" customWidth="1"/>
    <col min="1782" max="1782" width="6" customWidth="1"/>
    <col min="1783" max="1784" width="6.7109375" customWidth="1"/>
    <col min="1785" max="1785" width="23.42578125" customWidth="1"/>
    <col min="1786" max="1786" width="24" customWidth="1"/>
    <col min="1787" max="1787" width="53.7109375" customWidth="1"/>
    <col min="1788" max="1788" width="10" customWidth="1"/>
    <col min="1789" max="1789" width="2.28515625" customWidth="1"/>
    <col min="1790" max="1790" width="13.28515625" customWidth="1"/>
    <col min="2038" max="2038" width="6" customWidth="1"/>
    <col min="2039" max="2040" width="6.7109375" customWidth="1"/>
    <col min="2041" max="2041" width="23.42578125" customWidth="1"/>
    <col min="2042" max="2042" width="24" customWidth="1"/>
    <col min="2043" max="2043" width="53.7109375" customWidth="1"/>
    <col min="2044" max="2044" width="10" customWidth="1"/>
    <col min="2045" max="2045" width="2.28515625" customWidth="1"/>
    <col min="2046" max="2046" width="13.28515625" customWidth="1"/>
    <col min="2294" max="2294" width="6" customWidth="1"/>
    <col min="2295" max="2296" width="6.7109375" customWidth="1"/>
    <col min="2297" max="2297" width="23.42578125" customWidth="1"/>
    <col min="2298" max="2298" width="24" customWidth="1"/>
    <col min="2299" max="2299" width="53.7109375" customWidth="1"/>
    <col min="2300" max="2300" width="10" customWidth="1"/>
    <col min="2301" max="2301" width="2.28515625" customWidth="1"/>
    <col min="2302" max="2302" width="13.28515625" customWidth="1"/>
    <col min="2550" max="2550" width="6" customWidth="1"/>
    <col min="2551" max="2552" width="6.7109375" customWidth="1"/>
    <col min="2553" max="2553" width="23.42578125" customWidth="1"/>
    <col min="2554" max="2554" width="24" customWidth="1"/>
    <col min="2555" max="2555" width="53.7109375" customWidth="1"/>
    <col min="2556" max="2556" width="10" customWidth="1"/>
    <col min="2557" max="2557" width="2.28515625" customWidth="1"/>
    <col min="2558" max="2558" width="13.28515625" customWidth="1"/>
    <col min="2806" max="2806" width="6" customWidth="1"/>
    <col min="2807" max="2808" width="6.7109375" customWidth="1"/>
    <col min="2809" max="2809" width="23.42578125" customWidth="1"/>
    <col min="2810" max="2810" width="24" customWidth="1"/>
    <col min="2811" max="2811" width="53.7109375" customWidth="1"/>
    <col min="2812" max="2812" width="10" customWidth="1"/>
    <col min="2813" max="2813" width="2.28515625" customWidth="1"/>
    <col min="2814" max="2814" width="13.28515625" customWidth="1"/>
    <col min="3062" max="3062" width="6" customWidth="1"/>
    <col min="3063" max="3064" width="6.7109375" customWidth="1"/>
    <col min="3065" max="3065" width="23.42578125" customWidth="1"/>
    <col min="3066" max="3066" width="24" customWidth="1"/>
    <col min="3067" max="3067" width="53.7109375" customWidth="1"/>
    <col min="3068" max="3068" width="10" customWidth="1"/>
    <col min="3069" max="3069" width="2.28515625" customWidth="1"/>
    <col min="3070" max="3070" width="13.28515625" customWidth="1"/>
    <col min="3318" max="3318" width="6" customWidth="1"/>
    <col min="3319" max="3320" width="6.7109375" customWidth="1"/>
    <col min="3321" max="3321" width="23.42578125" customWidth="1"/>
    <col min="3322" max="3322" width="24" customWidth="1"/>
    <col min="3323" max="3323" width="53.7109375" customWidth="1"/>
    <col min="3324" max="3324" width="10" customWidth="1"/>
    <col min="3325" max="3325" width="2.28515625" customWidth="1"/>
    <col min="3326" max="3326" width="13.28515625" customWidth="1"/>
    <col min="3574" max="3574" width="6" customWidth="1"/>
    <col min="3575" max="3576" width="6.7109375" customWidth="1"/>
    <col min="3577" max="3577" width="23.42578125" customWidth="1"/>
    <col min="3578" max="3578" width="24" customWidth="1"/>
    <col min="3579" max="3579" width="53.7109375" customWidth="1"/>
    <col min="3580" max="3580" width="10" customWidth="1"/>
    <col min="3581" max="3581" width="2.28515625" customWidth="1"/>
    <col min="3582" max="3582" width="13.28515625" customWidth="1"/>
    <col min="3830" max="3830" width="6" customWidth="1"/>
    <col min="3831" max="3832" width="6.7109375" customWidth="1"/>
    <col min="3833" max="3833" width="23.42578125" customWidth="1"/>
    <col min="3834" max="3834" width="24" customWidth="1"/>
    <col min="3835" max="3835" width="53.7109375" customWidth="1"/>
    <col min="3836" max="3836" width="10" customWidth="1"/>
    <col min="3837" max="3837" width="2.28515625" customWidth="1"/>
    <col min="3838" max="3838" width="13.28515625" customWidth="1"/>
    <col min="4086" max="4086" width="6" customWidth="1"/>
    <col min="4087" max="4088" width="6.7109375" customWidth="1"/>
    <col min="4089" max="4089" width="23.42578125" customWidth="1"/>
    <col min="4090" max="4090" width="24" customWidth="1"/>
    <col min="4091" max="4091" width="53.7109375" customWidth="1"/>
    <col min="4092" max="4092" width="10" customWidth="1"/>
    <col min="4093" max="4093" width="2.28515625" customWidth="1"/>
    <col min="4094" max="4094" width="13.28515625" customWidth="1"/>
    <col min="4342" max="4342" width="6" customWidth="1"/>
    <col min="4343" max="4344" width="6.7109375" customWidth="1"/>
    <col min="4345" max="4345" width="23.42578125" customWidth="1"/>
    <col min="4346" max="4346" width="24" customWidth="1"/>
    <col min="4347" max="4347" width="53.7109375" customWidth="1"/>
    <col min="4348" max="4348" width="10" customWidth="1"/>
    <col min="4349" max="4349" width="2.28515625" customWidth="1"/>
    <col min="4350" max="4350" width="13.28515625" customWidth="1"/>
    <col min="4598" max="4598" width="6" customWidth="1"/>
    <col min="4599" max="4600" width="6.7109375" customWidth="1"/>
    <col min="4601" max="4601" width="23.42578125" customWidth="1"/>
    <col min="4602" max="4602" width="24" customWidth="1"/>
    <col min="4603" max="4603" width="53.7109375" customWidth="1"/>
    <col min="4604" max="4604" width="10" customWidth="1"/>
    <col min="4605" max="4605" width="2.28515625" customWidth="1"/>
    <col min="4606" max="4606" width="13.28515625" customWidth="1"/>
    <col min="4854" max="4854" width="6" customWidth="1"/>
    <col min="4855" max="4856" width="6.7109375" customWidth="1"/>
    <col min="4857" max="4857" width="23.42578125" customWidth="1"/>
    <col min="4858" max="4858" width="24" customWidth="1"/>
    <col min="4859" max="4859" width="53.7109375" customWidth="1"/>
    <col min="4860" max="4860" width="10" customWidth="1"/>
    <col min="4861" max="4861" width="2.28515625" customWidth="1"/>
    <col min="4862" max="4862" width="13.28515625" customWidth="1"/>
    <col min="5110" max="5110" width="6" customWidth="1"/>
    <col min="5111" max="5112" width="6.7109375" customWidth="1"/>
    <col min="5113" max="5113" width="23.42578125" customWidth="1"/>
    <col min="5114" max="5114" width="24" customWidth="1"/>
    <col min="5115" max="5115" width="53.7109375" customWidth="1"/>
    <col min="5116" max="5116" width="10" customWidth="1"/>
    <col min="5117" max="5117" width="2.28515625" customWidth="1"/>
    <col min="5118" max="5118" width="13.28515625" customWidth="1"/>
    <col min="5366" max="5366" width="6" customWidth="1"/>
    <col min="5367" max="5368" width="6.7109375" customWidth="1"/>
    <col min="5369" max="5369" width="23.42578125" customWidth="1"/>
    <col min="5370" max="5370" width="24" customWidth="1"/>
    <col min="5371" max="5371" width="53.7109375" customWidth="1"/>
    <col min="5372" max="5372" width="10" customWidth="1"/>
    <col min="5373" max="5373" width="2.28515625" customWidth="1"/>
    <col min="5374" max="5374" width="13.28515625" customWidth="1"/>
    <col min="5622" max="5622" width="6" customWidth="1"/>
    <col min="5623" max="5624" width="6.7109375" customWidth="1"/>
    <col min="5625" max="5625" width="23.42578125" customWidth="1"/>
    <col min="5626" max="5626" width="24" customWidth="1"/>
    <col min="5627" max="5627" width="53.7109375" customWidth="1"/>
    <col min="5628" max="5628" width="10" customWidth="1"/>
    <col min="5629" max="5629" width="2.28515625" customWidth="1"/>
    <col min="5630" max="5630" width="13.28515625" customWidth="1"/>
    <col min="5878" max="5878" width="6" customWidth="1"/>
    <col min="5879" max="5880" width="6.7109375" customWidth="1"/>
    <col min="5881" max="5881" width="23.42578125" customWidth="1"/>
    <col min="5882" max="5882" width="24" customWidth="1"/>
    <col min="5883" max="5883" width="53.7109375" customWidth="1"/>
    <col min="5884" max="5884" width="10" customWidth="1"/>
    <col min="5885" max="5885" width="2.28515625" customWidth="1"/>
    <col min="5886" max="5886" width="13.28515625" customWidth="1"/>
    <col min="6134" max="6134" width="6" customWidth="1"/>
    <col min="6135" max="6136" width="6.7109375" customWidth="1"/>
    <col min="6137" max="6137" width="23.42578125" customWidth="1"/>
    <col min="6138" max="6138" width="24" customWidth="1"/>
    <col min="6139" max="6139" width="53.7109375" customWidth="1"/>
    <col min="6140" max="6140" width="10" customWidth="1"/>
    <col min="6141" max="6141" width="2.28515625" customWidth="1"/>
    <col min="6142" max="6142" width="13.28515625" customWidth="1"/>
    <col min="6390" max="6390" width="6" customWidth="1"/>
    <col min="6391" max="6392" width="6.7109375" customWidth="1"/>
    <col min="6393" max="6393" width="23.42578125" customWidth="1"/>
    <col min="6394" max="6394" width="24" customWidth="1"/>
    <col min="6395" max="6395" width="53.7109375" customWidth="1"/>
    <col min="6396" max="6396" width="10" customWidth="1"/>
    <col min="6397" max="6397" width="2.28515625" customWidth="1"/>
    <col min="6398" max="6398" width="13.28515625" customWidth="1"/>
    <col min="6646" max="6646" width="6" customWidth="1"/>
    <col min="6647" max="6648" width="6.7109375" customWidth="1"/>
    <col min="6649" max="6649" width="23.42578125" customWidth="1"/>
    <col min="6650" max="6650" width="24" customWidth="1"/>
    <col min="6651" max="6651" width="53.7109375" customWidth="1"/>
    <col min="6652" max="6652" width="10" customWidth="1"/>
    <col min="6653" max="6653" width="2.28515625" customWidth="1"/>
    <col min="6654" max="6654" width="13.28515625" customWidth="1"/>
    <col min="6902" max="6902" width="6" customWidth="1"/>
    <col min="6903" max="6904" width="6.7109375" customWidth="1"/>
    <col min="6905" max="6905" width="23.42578125" customWidth="1"/>
    <col min="6906" max="6906" width="24" customWidth="1"/>
    <col min="6907" max="6907" width="53.7109375" customWidth="1"/>
    <col min="6908" max="6908" width="10" customWidth="1"/>
    <col min="6909" max="6909" width="2.28515625" customWidth="1"/>
    <col min="6910" max="6910" width="13.28515625" customWidth="1"/>
    <col min="7158" max="7158" width="6" customWidth="1"/>
    <col min="7159" max="7160" width="6.7109375" customWidth="1"/>
    <col min="7161" max="7161" width="23.42578125" customWidth="1"/>
    <col min="7162" max="7162" width="24" customWidth="1"/>
    <col min="7163" max="7163" width="53.7109375" customWidth="1"/>
    <col min="7164" max="7164" width="10" customWidth="1"/>
    <col min="7165" max="7165" width="2.28515625" customWidth="1"/>
    <col min="7166" max="7166" width="13.28515625" customWidth="1"/>
    <col min="7414" max="7414" width="6" customWidth="1"/>
    <col min="7415" max="7416" width="6.7109375" customWidth="1"/>
    <col min="7417" max="7417" width="23.42578125" customWidth="1"/>
    <col min="7418" max="7418" width="24" customWidth="1"/>
    <col min="7419" max="7419" width="53.7109375" customWidth="1"/>
    <col min="7420" max="7420" width="10" customWidth="1"/>
    <col min="7421" max="7421" width="2.28515625" customWidth="1"/>
    <col min="7422" max="7422" width="13.28515625" customWidth="1"/>
    <col min="7670" max="7670" width="6" customWidth="1"/>
    <col min="7671" max="7672" width="6.7109375" customWidth="1"/>
    <col min="7673" max="7673" width="23.42578125" customWidth="1"/>
    <col min="7674" max="7674" width="24" customWidth="1"/>
    <col min="7675" max="7675" width="53.7109375" customWidth="1"/>
    <col min="7676" max="7676" width="10" customWidth="1"/>
    <col min="7677" max="7677" width="2.28515625" customWidth="1"/>
    <col min="7678" max="7678" width="13.28515625" customWidth="1"/>
    <col min="7926" max="7926" width="6" customWidth="1"/>
    <col min="7927" max="7928" width="6.7109375" customWidth="1"/>
    <col min="7929" max="7929" width="23.42578125" customWidth="1"/>
    <col min="7930" max="7930" width="24" customWidth="1"/>
    <col min="7931" max="7931" width="53.7109375" customWidth="1"/>
    <col min="7932" max="7932" width="10" customWidth="1"/>
    <col min="7933" max="7933" width="2.28515625" customWidth="1"/>
    <col min="7934" max="7934" width="13.28515625" customWidth="1"/>
    <col min="8182" max="8182" width="6" customWidth="1"/>
    <col min="8183" max="8184" width="6.7109375" customWidth="1"/>
    <col min="8185" max="8185" width="23.42578125" customWidth="1"/>
    <col min="8186" max="8186" width="24" customWidth="1"/>
    <col min="8187" max="8187" width="53.7109375" customWidth="1"/>
    <col min="8188" max="8188" width="10" customWidth="1"/>
    <col min="8189" max="8189" width="2.28515625" customWidth="1"/>
    <col min="8190" max="8190" width="13.28515625" customWidth="1"/>
    <col min="8438" max="8438" width="6" customWidth="1"/>
    <col min="8439" max="8440" width="6.7109375" customWidth="1"/>
    <col min="8441" max="8441" width="23.42578125" customWidth="1"/>
    <col min="8442" max="8442" width="24" customWidth="1"/>
    <col min="8443" max="8443" width="53.7109375" customWidth="1"/>
    <col min="8444" max="8444" width="10" customWidth="1"/>
    <col min="8445" max="8445" width="2.28515625" customWidth="1"/>
    <col min="8446" max="8446" width="13.28515625" customWidth="1"/>
    <col min="8694" max="8694" width="6" customWidth="1"/>
    <col min="8695" max="8696" width="6.7109375" customWidth="1"/>
    <col min="8697" max="8697" width="23.42578125" customWidth="1"/>
    <col min="8698" max="8698" width="24" customWidth="1"/>
    <col min="8699" max="8699" width="53.7109375" customWidth="1"/>
    <col min="8700" max="8700" width="10" customWidth="1"/>
    <col min="8701" max="8701" width="2.28515625" customWidth="1"/>
    <col min="8702" max="8702" width="13.28515625" customWidth="1"/>
    <col min="8950" max="8950" width="6" customWidth="1"/>
    <col min="8951" max="8952" width="6.7109375" customWidth="1"/>
    <col min="8953" max="8953" width="23.42578125" customWidth="1"/>
    <col min="8954" max="8954" width="24" customWidth="1"/>
    <col min="8955" max="8955" width="53.7109375" customWidth="1"/>
    <col min="8956" max="8956" width="10" customWidth="1"/>
    <col min="8957" max="8957" width="2.28515625" customWidth="1"/>
    <col min="8958" max="8958" width="13.28515625" customWidth="1"/>
    <col min="9206" max="9206" width="6" customWidth="1"/>
    <col min="9207" max="9208" width="6.7109375" customWidth="1"/>
    <col min="9209" max="9209" width="23.42578125" customWidth="1"/>
    <col min="9210" max="9210" width="24" customWidth="1"/>
    <col min="9211" max="9211" width="53.7109375" customWidth="1"/>
    <col min="9212" max="9212" width="10" customWidth="1"/>
    <col min="9213" max="9213" width="2.28515625" customWidth="1"/>
    <col min="9214" max="9214" width="13.28515625" customWidth="1"/>
    <col min="9462" max="9462" width="6" customWidth="1"/>
    <col min="9463" max="9464" width="6.7109375" customWidth="1"/>
    <col min="9465" max="9465" width="23.42578125" customWidth="1"/>
    <col min="9466" max="9466" width="24" customWidth="1"/>
    <col min="9467" max="9467" width="53.7109375" customWidth="1"/>
    <col min="9468" max="9468" width="10" customWidth="1"/>
    <col min="9469" max="9469" width="2.28515625" customWidth="1"/>
    <col min="9470" max="9470" width="13.28515625" customWidth="1"/>
    <col min="9718" max="9718" width="6" customWidth="1"/>
    <col min="9719" max="9720" width="6.7109375" customWidth="1"/>
    <col min="9721" max="9721" width="23.42578125" customWidth="1"/>
    <col min="9722" max="9722" width="24" customWidth="1"/>
    <col min="9723" max="9723" width="53.7109375" customWidth="1"/>
    <col min="9724" max="9724" width="10" customWidth="1"/>
    <col min="9725" max="9725" width="2.28515625" customWidth="1"/>
    <col min="9726" max="9726" width="13.28515625" customWidth="1"/>
    <col min="9974" max="9974" width="6" customWidth="1"/>
    <col min="9975" max="9976" width="6.7109375" customWidth="1"/>
    <col min="9977" max="9977" width="23.42578125" customWidth="1"/>
    <col min="9978" max="9978" width="24" customWidth="1"/>
    <col min="9979" max="9979" width="53.7109375" customWidth="1"/>
    <col min="9980" max="9980" width="10" customWidth="1"/>
    <col min="9981" max="9981" width="2.28515625" customWidth="1"/>
    <col min="9982" max="9982" width="13.28515625" customWidth="1"/>
    <col min="10230" max="10230" width="6" customWidth="1"/>
    <col min="10231" max="10232" width="6.7109375" customWidth="1"/>
    <col min="10233" max="10233" width="23.42578125" customWidth="1"/>
    <col min="10234" max="10234" width="24" customWidth="1"/>
    <col min="10235" max="10235" width="53.7109375" customWidth="1"/>
    <col min="10236" max="10236" width="10" customWidth="1"/>
    <col min="10237" max="10237" width="2.28515625" customWidth="1"/>
    <col min="10238" max="10238" width="13.28515625" customWidth="1"/>
    <col min="10486" max="10486" width="6" customWidth="1"/>
    <col min="10487" max="10488" width="6.7109375" customWidth="1"/>
    <col min="10489" max="10489" width="23.42578125" customWidth="1"/>
    <col min="10490" max="10490" width="24" customWidth="1"/>
    <col min="10491" max="10491" width="53.7109375" customWidth="1"/>
    <col min="10492" max="10492" width="10" customWidth="1"/>
    <col min="10493" max="10493" width="2.28515625" customWidth="1"/>
    <col min="10494" max="10494" width="13.28515625" customWidth="1"/>
    <col min="10742" max="10742" width="6" customWidth="1"/>
    <col min="10743" max="10744" width="6.7109375" customWidth="1"/>
    <col min="10745" max="10745" width="23.42578125" customWidth="1"/>
    <col min="10746" max="10746" width="24" customWidth="1"/>
    <col min="10747" max="10747" width="53.7109375" customWidth="1"/>
    <col min="10748" max="10748" width="10" customWidth="1"/>
    <col min="10749" max="10749" width="2.28515625" customWidth="1"/>
    <col min="10750" max="10750" width="13.28515625" customWidth="1"/>
    <col min="10998" max="10998" width="6" customWidth="1"/>
    <col min="10999" max="11000" width="6.7109375" customWidth="1"/>
    <col min="11001" max="11001" width="23.42578125" customWidth="1"/>
    <col min="11002" max="11002" width="24" customWidth="1"/>
    <col min="11003" max="11003" width="53.7109375" customWidth="1"/>
    <col min="11004" max="11004" width="10" customWidth="1"/>
    <col min="11005" max="11005" width="2.28515625" customWidth="1"/>
    <col min="11006" max="11006" width="13.28515625" customWidth="1"/>
    <col min="11254" max="11254" width="6" customWidth="1"/>
    <col min="11255" max="11256" width="6.7109375" customWidth="1"/>
    <col min="11257" max="11257" width="23.42578125" customWidth="1"/>
    <col min="11258" max="11258" width="24" customWidth="1"/>
    <col min="11259" max="11259" width="53.7109375" customWidth="1"/>
    <col min="11260" max="11260" width="10" customWidth="1"/>
    <col min="11261" max="11261" width="2.28515625" customWidth="1"/>
    <col min="11262" max="11262" width="13.28515625" customWidth="1"/>
    <col min="11510" max="11510" width="6" customWidth="1"/>
    <col min="11511" max="11512" width="6.7109375" customWidth="1"/>
    <col min="11513" max="11513" width="23.42578125" customWidth="1"/>
    <col min="11514" max="11514" width="24" customWidth="1"/>
    <col min="11515" max="11515" width="53.7109375" customWidth="1"/>
    <col min="11516" max="11516" width="10" customWidth="1"/>
    <col min="11517" max="11517" width="2.28515625" customWidth="1"/>
    <col min="11518" max="11518" width="13.28515625" customWidth="1"/>
    <col min="11766" max="11766" width="6" customWidth="1"/>
    <col min="11767" max="11768" width="6.7109375" customWidth="1"/>
    <col min="11769" max="11769" width="23.42578125" customWidth="1"/>
    <col min="11770" max="11770" width="24" customWidth="1"/>
    <col min="11771" max="11771" width="53.7109375" customWidth="1"/>
    <col min="11772" max="11772" width="10" customWidth="1"/>
    <col min="11773" max="11773" width="2.28515625" customWidth="1"/>
    <col min="11774" max="11774" width="13.28515625" customWidth="1"/>
    <col min="12022" max="12022" width="6" customWidth="1"/>
    <col min="12023" max="12024" width="6.7109375" customWidth="1"/>
    <col min="12025" max="12025" width="23.42578125" customWidth="1"/>
    <col min="12026" max="12026" width="24" customWidth="1"/>
    <col min="12027" max="12027" width="53.7109375" customWidth="1"/>
    <col min="12028" max="12028" width="10" customWidth="1"/>
    <col min="12029" max="12029" width="2.28515625" customWidth="1"/>
    <col min="12030" max="12030" width="13.28515625" customWidth="1"/>
    <col min="12278" max="12278" width="6" customWidth="1"/>
    <col min="12279" max="12280" width="6.7109375" customWidth="1"/>
    <col min="12281" max="12281" width="23.42578125" customWidth="1"/>
    <col min="12282" max="12282" width="24" customWidth="1"/>
    <col min="12283" max="12283" width="53.7109375" customWidth="1"/>
    <col min="12284" max="12284" width="10" customWidth="1"/>
    <col min="12285" max="12285" width="2.28515625" customWidth="1"/>
    <col min="12286" max="12286" width="13.28515625" customWidth="1"/>
    <col min="12534" max="12534" width="6" customWidth="1"/>
    <col min="12535" max="12536" width="6.7109375" customWidth="1"/>
    <col min="12537" max="12537" width="23.42578125" customWidth="1"/>
    <col min="12538" max="12538" width="24" customWidth="1"/>
    <col min="12539" max="12539" width="53.7109375" customWidth="1"/>
    <col min="12540" max="12540" width="10" customWidth="1"/>
    <col min="12541" max="12541" width="2.28515625" customWidth="1"/>
    <col min="12542" max="12542" width="13.28515625" customWidth="1"/>
    <col min="12790" max="12790" width="6" customWidth="1"/>
    <col min="12791" max="12792" width="6.7109375" customWidth="1"/>
    <col min="12793" max="12793" width="23.42578125" customWidth="1"/>
    <col min="12794" max="12794" width="24" customWidth="1"/>
    <col min="12795" max="12795" width="53.7109375" customWidth="1"/>
    <col min="12796" max="12796" width="10" customWidth="1"/>
    <col min="12797" max="12797" width="2.28515625" customWidth="1"/>
    <col min="12798" max="12798" width="13.28515625" customWidth="1"/>
    <col min="13046" max="13046" width="6" customWidth="1"/>
    <col min="13047" max="13048" width="6.7109375" customWidth="1"/>
    <col min="13049" max="13049" width="23.42578125" customWidth="1"/>
    <col min="13050" max="13050" width="24" customWidth="1"/>
    <col min="13051" max="13051" width="53.7109375" customWidth="1"/>
    <col min="13052" max="13052" width="10" customWidth="1"/>
    <col min="13053" max="13053" width="2.28515625" customWidth="1"/>
    <col min="13054" max="13054" width="13.28515625" customWidth="1"/>
    <col min="13302" max="13302" width="6" customWidth="1"/>
    <col min="13303" max="13304" width="6.7109375" customWidth="1"/>
    <col min="13305" max="13305" width="23.42578125" customWidth="1"/>
    <col min="13306" max="13306" width="24" customWidth="1"/>
    <col min="13307" max="13307" width="53.7109375" customWidth="1"/>
    <col min="13308" max="13308" width="10" customWidth="1"/>
    <col min="13309" max="13309" width="2.28515625" customWidth="1"/>
    <col min="13310" max="13310" width="13.28515625" customWidth="1"/>
    <col min="13558" max="13558" width="6" customWidth="1"/>
    <col min="13559" max="13560" width="6.7109375" customWidth="1"/>
    <col min="13561" max="13561" width="23.42578125" customWidth="1"/>
    <col min="13562" max="13562" width="24" customWidth="1"/>
    <col min="13563" max="13563" width="53.7109375" customWidth="1"/>
    <col min="13564" max="13564" width="10" customWidth="1"/>
    <col min="13565" max="13565" width="2.28515625" customWidth="1"/>
    <col min="13566" max="13566" width="13.28515625" customWidth="1"/>
    <col min="13814" max="13814" width="6" customWidth="1"/>
    <col min="13815" max="13816" width="6.7109375" customWidth="1"/>
    <col min="13817" max="13817" width="23.42578125" customWidth="1"/>
    <col min="13818" max="13818" width="24" customWidth="1"/>
    <col min="13819" max="13819" width="53.7109375" customWidth="1"/>
    <col min="13820" max="13820" width="10" customWidth="1"/>
    <col min="13821" max="13821" width="2.28515625" customWidth="1"/>
    <col min="13822" max="13822" width="13.28515625" customWidth="1"/>
    <col min="14070" max="14070" width="6" customWidth="1"/>
    <col min="14071" max="14072" width="6.7109375" customWidth="1"/>
    <col min="14073" max="14073" width="23.42578125" customWidth="1"/>
    <col min="14074" max="14074" width="24" customWidth="1"/>
    <col min="14075" max="14075" width="53.7109375" customWidth="1"/>
    <col min="14076" max="14076" width="10" customWidth="1"/>
    <col min="14077" max="14077" width="2.28515625" customWidth="1"/>
    <col min="14078" max="14078" width="13.28515625" customWidth="1"/>
    <col min="14326" max="14326" width="6" customWidth="1"/>
    <col min="14327" max="14328" width="6.7109375" customWidth="1"/>
    <col min="14329" max="14329" width="23.42578125" customWidth="1"/>
    <col min="14330" max="14330" width="24" customWidth="1"/>
    <col min="14331" max="14331" width="53.7109375" customWidth="1"/>
    <col min="14332" max="14332" width="10" customWidth="1"/>
    <col min="14333" max="14333" width="2.28515625" customWidth="1"/>
    <col min="14334" max="14334" width="13.28515625" customWidth="1"/>
    <col min="14582" max="14582" width="6" customWidth="1"/>
    <col min="14583" max="14584" width="6.7109375" customWidth="1"/>
    <col min="14585" max="14585" width="23.42578125" customWidth="1"/>
    <col min="14586" max="14586" width="24" customWidth="1"/>
    <col min="14587" max="14587" width="53.7109375" customWidth="1"/>
    <col min="14588" max="14588" width="10" customWidth="1"/>
    <col min="14589" max="14589" width="2.28515625" customWidth="1"/>
    <col min="14590" max="14590" width="13.28515625" customWidth="1"/>
    <col min="14838" max="14838" width="6" customWidth="1"/>
    <col min="14839" max="14840" width="6.7109375" customWidth="1"/>
    <col min="14841" max="14841" width="23.42578125" customWidth="1"/>
    <col min="14842" max="14842" width="24" customWidth="1"/>
    <col min="14843" max="14843" width="53.7109375" customWidth="1"/>
    <col min="14844" max="14844" width="10" customWidth="1"/>
    <col min="14845" max="14845" width="2.28515625" customWidth="1"/>
    <col min="14846" max="14846" width="13.28515625" customWidth="1"/>
    <col min="15094" max="15094" width="6" customWidth="1"/>
    <col min="15095" max="15096" width="6.7109375" customWidth="1"/>
    <col min="15097" max="15097" width="23.42578125" customWidth="1"/>
    <col min="15098" max="15098" width="24" customWidth="1"/>
    <col min="15099" max="15099" width="53.7109375" customWidth="1"/>
    <col min="15100" max="15100" width="10" customWidth="1"/>
    <col min="15101" max="15101" width="2.28515625" customWidth="1"/>
    <col min="15102" max="15102" width="13.28515625" customWidth="1"/>
    <col min="15350" max="15350" width="6" customWidth="1"/>
    <col min="15351" max="15352" width="6.7109375" customWidth="1"/>
    <col min="15353" max="15353" width="23.42578125" customWidth="1"/>
    <col min="15354" max="15354" width="24" customWidth="1"/>
    <col min="15355" max="15355" width="53.7109375" customWidth="1"/>
    <col min="15356" max="15356" width="10" customWidth="1"/>
    <col min="15357" max="15357" width="2.28515625" customWidth="1"/>
    <col min="15358" max="15358" width="13.28515625" customWidth="1"/>
    <col min="15606" max="15606" width="6" customWidth="1"/>
    <col min="15607" max="15608" width="6.7109375" customWidth="1"/>
    <col min="15609" max="15609" width="23.42578125" customWidth="1"/>
    <col min="15610" max="15610" width="24" customWidth="1"/>
    <col min="15611" max="15611" width="53.7109375" customWidth="1"/>
    <col min="15612" max="15612" width="10" customWidth="1"/>
    <col min="15613" max="15613" width="2.28515625" customWidth="1"/>
    <col min="15614" max="15614" width="13.28515625" customWidth="1"/>
    <col min="15862" max="15862" width="6" customWidth="1"/>
    <col min="15863" max="15864" width="6.7109375" customWidth="1"/>
    <col min="15865" max="15865" width="23.42578125" customWidth="1"/>
    <col min="15866" max="15866" width="24" customWidth="1"/>
    <col min="15867" max="15867" width="53.7109375" customWidth="1"/>
    <col min="15868" max="15868" width="10" customWidth="1"/>
    <col min="15869" max="15869" width="2.28515625" customWidth="1"/>
    <col min="15870" max="15870" width="13.28515625" customWidth="1"/>
    <col min="16118" max="16118" width="6" customWidth="1"/>
    <col min="16119" max="16120" width="6.7109375" customWidth="1"/>
    <col min="16121" max="16121" width="23.42578125" customWidth="1"/>
    <col min="16122" max="16122" width="24" customWidth="1"/>
    <col min="16123" max="16123" width="53.7109375" customWidth="1"/>
    <col min="16124" max="16124" width="10" customWidth="1"/>
    <col min="16125" max="16125" width="2.28515625" customWidth="1"/>
    <col min="16126" max="16126" width="13.28515625" customWidth="1"/>
  </cols>
  <sheetData>
    <row r="2" spans="1:3" ht="30" customHeight="1" x14ac:dyDescent="0.25">
      <c r="B2" s="43" t="str">
        <f>"FAIR BRUG af "&amp;appName</f>
        <v>FAIR BRUG af Kalender Plus</v>
      </c>
      <c r="C2" s="42"/>
    </row>
    <row r="4" spans="1:3" ht="49.5" customHeight="1" x14ac:dyDescent="0.25">
      <c r="B4" s="82" t="s">
        <v>54</v>
      </c>
      <c r="C4" s="82"/>
    </row>
    <row r="5" spans="1:3" ht="26.25" customHeight="1" x14ac:dyDescent="0.25">
      <c r="B5" s="82" t="s">
        <v>55</v>
      </c>
      <c r="C5" s="82"/>
    </row>
    <row r="6" spans="1:3" x14ac:dyDescent="0.25">
      <c r="B6" s="40"/>
      <c r="C6" s="40"/>
    </row>
    <row r="7" spans="1:3" ht="12.6" x14ac:dyDescent="0.25">
      <c r="B7" s="41" t="s">
        <v>50</v>
      </c>
      <c r="C7" s="40"/>
    </row>
    <row r="8" spans="1:3" ht="91.5" customHeight="1" x14ac:dyDescent="0.25">
      <c r="B8" s="82" t="s">
        <v>49</v>
      </c>
      <c r="C8" s="82"/>
    </row>
    <row r="9" spans="1:3" x14ac:dyDescent="0.25">
      <c r="B9" s="40"/>
      <c r="C9" s="40"/>
    </row>
    <row r="10" spans="1:3" ht="12.6" x14ac:dyDescent="0.25">
      <c r="B10" s="46" t="str">
        <f ca="1">"© Elting ApS, "&amp;TEXT(TODAY(),"åååå")</f>
        <v>© Elting ApS, 2022</v>
      </c>
      <c r="C10" s="40"/>
    </row>
    <row r="11" spans="1:3" x14ac:dyDescent="0.25">
      <c r="B11" s="40"/>
      <c r="C11" s="40"/>
    </row>
    <row r="12" spans="1:3" ht="24.6" x14ac:dyDescent="0.4">
      <c r="A12" s="39"/>
      <c r="B12" s="83" t="s">
        <v>48</v>
      </c>
      <c r="C12" s="83"/>
    </row>
    <row r="13" spans="1:3" ht="60.75" customHeight="1" x14ac:dyDescent="0.25">
      <c r="B13" s="84" t="s">
        <v>51</v>
      </c>
      <c r="C13" s="84"/>
    </row>
  </sheetData>
  <mergeCells count="5">
    <mergeCell ref="B4:C4"/>
    <mergeCell ref="B5:C5"/>
    <mergeCell ref="B8:C8"/>
    <mergeCell ref="B12:C12"/>
    <mergeCell ref="B13:C13"/>
  </mergeCells>
  <hyperlinks>
    <hyperlink ref="B12" r:id="rId1" xr:uid="{00000000-0004-0000-0200-000000000000}"/>
  </hyperlinks>
  <pageMargins left="0.70866141732283472" right="0.59055118110236227" top="0.70866141732283472" bottom="0.86614173228346458" header="0.19685039370078741" footer="0.31496062992125984"/>
  <pageSetup paperSize="9" scale="86"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
    <tabColor theme="9"/>
  </sheetPr>
  <dimension ref="A1:AA69"/>
  <sheetViews>
    <sheetView showGridLines="0" showRowColHeaders="0" topLeftCell="A3" zoomScaleNormal="100" zoomScaleSheetLayoutView="100" zoomScalePageLayoutView="85" workbookViewId="0">
      <selection activeCell="C4" sqref="C4:D4"/>
    </sheetView>
  </sheetViews>
  <sheetFormatPr defaultColWidth="8.7109375" defaultRowHeight="11.4" x14ac:dyDescent="0.25"/>
  <cols>
    <col min="1" max="1" width="4" customWidth="1"/>
    <col min="2" max="2" width="10.7109375" hidden="1" customWidth="1"/>
    <col min="3" max="3" width="6.28515625" customWidth="1"/>
    <col min="4" max="4" width="21.28515625" customWidth="1"/>
    <col min="5" max="5" width="3.28515625" customWidth="1"/>
    <col min="6" max="6" width="10.7109375" hidden="1" customWidth="1"/>
    <col min="7" max="7" width="6.28515625" customWidth="1"/>
    <col min="8" max="8" width="21.28515625" customWidth="1"/>
    <col min="9" max="9" width="3.28515625" customWidth="1"/>
    <col min="10" max="10" width="10.7109375" hidden="1" customWidth="1"/>
    <col min="11" max="11" width="6.28515625" customWidth="1"/>
    <col min="12" max="12" width="21.28515625" customWidth="1"/>
    <col min="13" max="13" width="3.28515625" customWidth="1"/>
    <col min="14" max="14" width="10.7109375" hidden="1" customWidth="1"/>
    <col min="15" max="15" width="6.28515625" customWidth="1"/>
    <col min="16" max="16" width="21.28515625" customWidth="1"/>
    <col min="17" max="17" width="3.28515625" customWidth="1"/>
    <col min="18" max="18" width="10.7109375" hidden="1" customWidth="1"/>
    <col min="19" max="19" width="6.28515625" customWidth="1"/>
    <col min="20" max="20" width="21.28515625" customWidth="1"/>
    <col min="21" max="21" width="3.28515625" customWidth="1"/>
    <col min="22" max="22" width="10.7109375" hidden="1" customWidth="1"/>
    <col min="23" max="23" width="6.28515625" customWidth="1"/>
    <col min="24" max="24" width="21.28515625" customWidth="1"/>
    <col min="25" max="25" width="3.28515625" customWidth="1"/>
  </cols>
  <sheetData>
    <row r="1" spans="1:25" hidden="1" x14ac:dyDescent="0.25">
      <c r="C1" s="6">
        <f>MONTH(B6)</f>
        <v>1</v>
      </c>
      <c r="G1" s="6">
        <f>MONTH(F6)</f>
        <v>2</v>
      </c>
      <c r="K1" s="6">
        <f>MONTH(J6)</f>
        <v>3</v>
      </c>
      <c r="O1" s="6">
        <f>MONTH(N6)</f>
        <v>4</v>
      </c>
      <c r="S1" s="6">
        <f>MONTH(R6)</f>
        <v>5</v>
      </c>
      <c r="W1" s="6">
        <f>MONTH(V6)</f>
        <v>6</v>
      </c>
    </row>
    <row r="2" spans="1:25" hidden="1" x14ac:dyDescent="0.25">
      <c r="C2" s="6">
        <f>MOD(C1+6,12) + IF(C1=6,12,0)</f>
        <v>7</v>
      </c>
      <c r="G2" s="6">
        <f>MOD(G1+6,12) + IF(G1=6,12,0)</f>
        <v>8</v>
      </c>
      <c r="K2" s="6">
        <f>MOD(K1+6,12) + IF(K1=6,12,0)</f>
        <v>9</v>
      </c>
      <c r="O2" s="6">
        <f>MOD(O1+6,12) + IF(O1=6,12,0)</f>
        <v>10</v>
      </c>
      <c r="S2" s="6">
        <f>MOD(S1+6,12) + IF(S1=6,12,0)</f>
        <v>11</v>
      </c>
      <c r="W2" s="6">
        <f>MOD(W1+6,12) + IF(W1=6,12,0)</f>
        <v>12</v>
      </c>
    </row>
    <row r="4" spans="1:25" ht="20.399999999999999" x14ac:dyDescent="0.45">
      <c r="A4" s="30"/>
      <c r="B4" s="30"/>
      <c r="C4" s="85">
        <f>YEAR(B6)</f>
        <v>2023</v>
      </c>
      <c r="D4" s="85"/>
      <c r="G4" s="85" t="str">
        <f>IF(YEAR(F6)=YEAR(B6),"",YEAR(F6))</f>
        <v/>
      </c>
      <c r="H4" s="85"/>
      <c r="K4" s="85" t="str">
        <f>IF(YEAR(J6)=YEAR(F6),"",YEAR(J6))</f>
        <v/>
      </c>
      <c r="L4" s="85"/>
      <c r="N4" s="51"/>
      <c r="O4" s="85" t="str">
        <f>IF(YEAR(N6)=YEAR(J6),"",YEAR(N6))</f>
        <v/>
      </c>
      <c r="P4" s="85"/>
      <c r="S4" s="85" t="str">
        <f>IF(YEAR(R6)=YEAR(N6),"",YEAR(R6))</f>
        <v/>
      </c>
      <c r="T4" s="85"/>
      <c r="W4" s="85" t="str">
        <f>IF(YEAR(V6)=YEAR(R6),"",YEAR(V6))</f>
        <v/>
      </c>
      <c r="X4" s="85"/>
    </row>
    <row r="5" spans="1:25" ht="15" x14ac:dyDescent="0.25">
      <c r="A5" s="28"/>
      <c r="B5" s="48"/>
      <c r="C5" s="29" t="str">
        <f>UPPER(TEXT(B6,"mmmm"))</f>
        <v>JANUAR</v>
      </c>
      <c r="D5" s="3"/>
      <c r="E5" s="3"/>
      <c r="F5" s="48"/>
      <c r="G5" s="29" t="str">
        <f>UPPER(TEXT(F6,"mmmm"))</f>
        <v>FEBRUAR</v>
      </c>
      <c r="H5" s="3"/>
      <c r="I5" s="3"/>
      <c r="J5" s="48"/>
      <c r="K5" s="29" t="str">
        <f>UPPER(TEXT(J6,"mmmm"))</f>
        <v>MARTS</v>
      </c>
      <c r="L5" s="3"/>
      <c r="M5" s="3"/>
      <c r="N5" s="48"/>
      <c r="O5" s="29" t="str">
        <f>UPPER(TEXT(N6,"mmmm"))</f>
        <v>APRIL</v>
      </c>
      <c r="P5" s="3"/>
      <c r="Q5" s="3"/>
      <c r="R5" s="48"/>
      <c r="S5" s="29" t="str">
        <f>UPPER(TEXT(R6,"mmmm"))</f>
        <v>MAJ</v>
      </c>
      <c r="T5" s="3"/>
      <c r="U5" s="3"/>
      <c r="V5" s="48"/>
      <c r="W5" s="29" t="str">
        <f>UPPER(TEXT(V6,"mmmm"))</f>
        <v>JUNI</v>
      </c>
      <c r="X5" s="3"/>
      <c r="Y5" s="3"/>
    </row>
    <row r="6" spans="1:25" ht="15" x14ac:dyDescent="0.25">
      <c r="A6" s="28"/>
      <c r="B6" s="49">
        <f>DATE(year,month1,1)</f>
        <v>44927</v>
      </c>
      <c r="C6" s="50" t="str">
        <f>VLOOKUP(WEEKDAY(B6,2),tbDay[],3,FALSE) &amp; TEXT(B6," d")</f>
        <v>sø 1</v>
      </c>
      <c r="D6" s="4" t="str">
        <f>IFERROR(VLOOKUP(B6,tbCal1[],2,FALSE)&amp;" ","") &amp; IFERROR(VLOOKUP(B6,tbCal2[],2,FALSE),"")</f>
        <v xml:space="preserve">Nytårsdag </v>
      </c>
      <c r="E6" s="5" t="str">
        <f>IF(WEEKDAY(B6,2)=1,_xlfn.ISOWEEKNUM(B6),"")</f>
        <v/>
      </c>
      <c r="F6" s="49">
        <f>EDATE(B6,1)</f>
        <v>44958</v>
      </c>
      <c r="G6" s="50" t="str">
        <f>VLOOKUP(WEEKDAY(F6,2),tbDay[],3,FALSE) &amp; TEXT(F6," d")</f>
        <v>on 1</v>
      </c>
      <c r="H6" s="4" t="str">
        <f>IFERROR(VLOOKUP(F6,tbCal1[],2,FALSE)&amp;" ","") &amp; IFERROR(VLOOKUP(F6,tbCal2[],2,FALSE),"")</f>
        <v/>
      </c>
      <c r="I6" s="5" t="str">
        <f>IF(WEEKDAY(F6,2)=1,_xlfn.ISOWEEKNUM(F6),"")</f>
        <v/>
      </c>
      <c r="J6" s="49">
        <f>EDATE(F6,1)</f>
        <v>44986</v>
      </c>
      <c r="K6" s="50" t="str">
        <f>VLOOKUP(WEEKDAY(J6,2),tbDay[],3,FALSE) &amp; TEXT(J6," d")</f>
        <v>on 1</v>
      </c>
      <c r="L6" s="4" t="str">
        <f>IFERROR(VLOOKUP(J6,tbCal1[],2,FALSE)&amp;" ","") &amp; IFERROR(VLOOKUP(J6,tbCal2[],2,FALSE),"")</f>
        <v/>
      </c>
      <c r="M6" s="5" t="str">
        <f>IF(WEEKDAY(J6,2)=1,_xlfn.ISOWEEKNUM(J6),"")</f>
        <v/>
      </c>
      <c r="N6" s="49">
        <f>EDATE(J6,1)</f>
        <v>45017</v>
      </c>
      <c r="O6" s="50" t="str">
        <f>VLOOKUP(WEEKDAY(N6,2),tbDay[],3,FALSE) &amp; TEXT(N6," d")</f>
        <v>lø 1</v>
      </c>
      <c r="P6" s="4" t="str">
        <f>IFERROR(VLOOKUP(N6,tbCal1[],2,FALSE)&amp;" ","") &amp; IFERROR(VLOOKUP(N6,tbCal2[],2,FALSE),"")</f>
        <v/>
      </c>
      <c r="Q6" s="5" t="str">
        <f>IF(WEEKDAY(N6,2)=1,_xlfn.ISOWEEKNUM(N6),"")</f>
        <v/>
      </c>
      <c r="R6" s="49">
        <f>EDATE(N6,1)</f>
        <v>45047</v>
      </c>
      <c r="S6" s="50" t="str">
        <f>VLOOKUP(WEEKDAY(R6,2),tbDay[],3,FALSE) &amp; TEXT(R6," d")</f>
        <v>ma 1</v>
      </c>
      <c r="T6" s="4" t="str">
        <f>IFERROR(VLOOKUP(R6,tbCal1[],2,FALSE)&amp;" ","") &amp; IFERROR(VLOOKUP(R6,tbCal2[],2,FALSE),"")</f>
        <v/>
      </c>
      <c r="U6" s="5">
        <f>IF(WEEKDAY(R6,2)=1,_xlfn.ISOWEEKNUM(R6),"")</f>
        <v>18</v>
      </c>
      <c r="V6" s="49">
        <f>EDATE(R6,1)</f>
        <v>45078</v>
      </c>
      <c r="W6" s="50" t="str">
        <f>VLOOKUP(WEEKDAY(V6,2),tbDay[],3,FALSE) &amp; TEXT(V6," d")</f>
        <v>to 1</v>
      </c>
      <c r="X6" s="4" t="str">
        <f>IFERROR(VLOOKUP(V6,tbCal1[],2,FALSE)&amp;" ","") &amp; IFERROR(VLOOKUP(V6,tbCal2[],2,FALSE),"")</f>
        <v/>
      </c>
      <c r="Y6" s="5" t="str">
        <f>IF(WEEKDAY(V6,2)=1,_xlfn.ISOWEEKNUM(V6),"")</f>
        <v/>
      </c>
    </row>
    <row r="7" spans="1:25" ht="15" x14ac:dyDescent="0.25">
      <c r="A7" s="28"/>
      <c r="B7" s="49">
        <f>B6+1</f>
        <v>44928</v>
      </c>
      <c r="C7" s="50" t="str">
        <f>VLOOKUP(WEEKDAY(B7,2),tbDay[],3,FALSE) &amp; TEXT(B7," d")</f>
        <v>ma 2</v>
      </c>
      <c r="D7" s="4" t="str">
        <f>IFERROR(VLOOKUP(B7,tbCal1[],2,FALSE)&amp;" ","") &amp; IFERROR(VLOOKUP(B7,tbCal2[],2,FALSE),"")</f>
        <v/>
      </c>
      <c r="E7" s="5">
        <f t="shared" ref="E7:E33" si="0">IF(WEEKDAY(B7,2)=1,_xlfn.ISOWEEKNUM(B7),"")</f>
        <v>1</v>
      </c>
      <c r="F7" s="49">
        <f>F6+1</f>
        <v>44959</v>
      </c>
      <c r="G7" s="50" t="str">
        <f>VLOOKUP(WEEKDAY(F7,2),tbDay[],3,FALSE) &amp; TEXT(F7," d")</f>
        <v>to 2</v>
      </c>
      <c r="H7" s="4" t="str">
        <f>IFERROR(VLOOKUP(F7,tbCal1[],2,FALSE),"") &amp; IFERROR(VLOOKUP(F7,tbCal2[],2,FALSE),"")</f>
        <v/>
      </c>
      <c r="I7" s="5" t="str">
        <f t="shared" ref="I7:I33" si="1">IF(WEEKDAY(F7,2)=1,_xlfn.ISOWEEKNUM(F7),"")</f>
        <v/>
      </c>
      <c r="J7" s="49">
        <f>J6+1</f>
        <v>44987</v>
      </c>
      <c r="K7" s="50" t="str">
        <f>VLOOKUP(WEEKDAY(J7,2),tbDay[],3,FALSE) &amp; TEXT(J7," d")</f>
        <v>to 2</v>
      </c>
      <c r="L7" s="4" t="str">
        <f>IFERROR(VLOOKUP(J7,tbCal1[],2,FALSE),"") &amp; IFERROR(VLOOKUP(J7,tbCal2[],2,FALSE),"")</f>
        <v/>
      </c>
      <c r="M7" s="5" t="str">
        <f t="shared" ref="M7:M33" si="2">IF(WEEKDAY(J7,2)=1,_xlfn.ISOWEEKNUM(J7),"")</f>
        <v/>
      </c>
      <c r="N7" s="49">
        <f>N6+1</f>
        <v>45018</v>
      </c>
      <c r="O7" s="50" t="str">
        <f>VLOOKUP(WEEKDAY(N7,2),tbDay[],3,FALSE) &amp; TEXT(N7," d")</f>
        <v>sø 2</v>
      </c>
      <c r="P7" s="4" t="str">
        <f>IFERROR(VLOOKUP(N7,tbCal1[],2,FALSE),"") &amp; IFERROR(" "&amp;VLOOKUP(N7,tbCal2[],2,FALSE),"")</f>
        <v/>
      </c>
      <c r="Q7" s="5" t="str">
        <f t="shared" ref="Q7:Q33" si="3">IF(WEEKDAY(N7,2)=1,_xlfn.ISOWEEKNUM(N7),"")</f>
        <v/>
      </c>
      <c r="R7" s="49">
        <f>R6+1</f>
        <v>45048</v>
      </c>
      <c r="S7" s="50" t="str">
        <f>VLOOKUP(WEEKDAY(R7,2),tbDay[],3,FALSE) &amp; TEXT(R7," d")</f>
        <v>ti 2</v>
      </c>
      <c r="T7" s="4" t="str">
        <f>IFERROR(VLOOKUP(R7,tbCal1[],2,FALSE),"") &amp; IFERROR(VLOOKUP(R7,tbCal2[],2,FALSE),"")</f>
        <v/>
      </c>
      <c r="U7" s="5" t="str">
        <f t="shared" ref="U7:U33" si="4">IF(WEEKDAY(R7,2)=1,_xlfn.ISOWEEKNUM(R7),"")</f>
        <v/>
      </c>
      <c r="V7" s="49">
        <f>V6+1</f>
        <v>45079</v>
      </c>
      <c r="W7" s="50" t="str">
        <f>VLOOKUP(WEEKDAY(V7,2),tbDay[],3,FALSE) &amp; TEXT(V7," d")</f>
        <v>fr 2</v>
      </c>
      <c r="X7" s="4" t="str">
        <f>IFERROR(VLOOKUP(V7,tbCal1[],2,FALSE),"") &amp; IFERROR(VLOOKUP(V7,tbCal2[],2,FALSE),"")</f>
        <v/>
      </c>
      <c r="Y7" s="5" t="str">
        <f t="shared" ref="Y7:Y33" si="5">IF(WEEKDAY(V7,2)=1,_xlfn.ISOWEEKNUM(V7),"")</f>
        <v/>
      </c>
    </row>
    <row r="8" spans="1:25" ht="15" x14ac:dyDescent="0.25">
      <c r="A8" s="28"/>
      <c r="B8" s="49">
        <f t="shared" ref="B8:B33" si="6">B7+1</f>
        <v>44929</v>
      </c>
      <c r="C8" s="50" t="str">
        <f>VLOOKUP(WEEKDAY(B8,2),tbDay[],3,FALSE) &amp; TEXT(B8," d")</f>
        <v>ti 3</v>
      </c>
      <c r="D8" s="4" t="str">
        <f>IFERROR(VLOOKUP(B8,tbCal1[],2,FALSE)&amp;" ","") &amp; IFERROR(VLOOKUP(B8,tbCal2[],2,FALSE),"")</f>
        <v/>
      </c>
      <c r="E8" s="5" t="str">
        <f t="shared" si="0"/>
        <v/>
      </c>
      <c r="F8" s="49">
        <f t="shared" ref="F8:F33" si="7">F7+1</f>
        <v>44960</v>
      </c>
      <c r="G8" s="50" t="str">
        <f>VLOOKUP(WEEKDAY(F8,2),tbDay[],3,FALSE) &amp; TEXT(F8," d")</f>
        <v>fr 3</v>
      </c>
      <c r="H8" s="4" t="str">
        <f>IFERROR(VLOOKUP(F8,tbCal1[],2,FALSE),"") &amp; IFERROR(VLOOKUP(F8,tbCal2[],2,FALSE),"")</f>
        <v/>
      </c>
      <c r="I8" s="5" t="str">
        <f t="shared" si="1"/>
        <v/>
      </c>
      <c r="J8" s="49">
        <f t="shared" ref="J8:J33" si="8">J7+1</f>
        <v>44988</v>
      </c>
      <c r="K8" s="50" t="str">
        <f>VLOOKUP(WEEKDAY(J8,2),tbDay[],3,FALSE) &amp; TEXT(J8," d")</f>
        <v>fr 3</v>
      </c>
      <c r="L8" s="4" t="str">
        <f>IFERROR(VLOOKUP(J8,tbCal1[],2,FALSE),"") &amp; IFERROR(VLOOKUP(J8,tbCal2[],2,FALSE),"")</f>
        <v/>
      </c>
      <c r="M8" s="5" t="str">
        <f t="shared" si="2"/>
        <v/>
      </c>
      <c r="N8" s="49">
        <f t="shared" ref="N8:N33" si="9">N7+1</f>
        <v>45019</v>
      </c>
      <c r="O8" s="50" t="str">
        <f>VLOOKUP(WEEKDAY(N8,2),tbDay[],3,FALSE) &amp; TEXT(N8," d")</f>
        <v>ma 3</v>
      </c>
      <c r="P8" s="4" t="str">
        <f>IFERROR(VLOOKUP(N8,tbCal1[],2,FALSE),"") &amp; IFERROR(" "&amp;VLOOKUP(N8,tbCal2[],2,FALSE),"")</f>
        <v/>
      </c>
      <c r="Q8" s="5">
        <f t="shared" si="3"/>
        <v>14</v>
      </c>
      <c r="R8" s="49">
        <f t="shared" ref="R8:R33" si="10">R7+1</f>
        <v>45049</v>
      </c>
      <c r="S8" s="50" t="str">
        <f>VLOOKUP(WEEKDAY(R8,2),tbDay[],3,FALSE) &amp; TEXT(R8," d")</f>
        <v>on 3</v>
      </c>
      <c r="T8" s="4" t="str">
        <f>IFERROR(VLOOKUP(R8,tbCal1[],2,FALSE),"") &amp; IFERROR(VLOOKUP(R8,tbCal2[],2,FALSE),"")</f>
        <v/>
      </c>
      <c r="U8" s="5" t="str">
        <f t="shared" si="4"/>
        <v/>
      </c>
      <c r="V8" s="49">
        <f t="shared" ref="V8:V33" si="11">V7+1</f>
        <v>45080</v>
      </c>
      <c r="W8" s="50" t="str">
        <f>VLOOKUP(WEEKDAY(V8,2),tbDay[],3,FALSE) &amp; TEXT(V8," d")</f>
        <v>lø 3</v>
      </c>
      <c r="X8" s="4" t="str">
        <f>IFERROR(VLOOKUP(V8,tbCal1[],2,FALSE),"") &amp; IFERROR(VLOOKUP(V8,tbCal2[],2,FALSE),"")</f>
        <v/>
      </c>
      <c r="Y8" s="5" t="str">
        <f t="shared" si="5"/>
        <v/>
      </c>
    </row>
    <row r="9" spans="1:25" ht="15" x14ac:dyDescent="0.25">
      <c r="A9" s="28"/>
      <c r="B9" s="49">
        <f t="shared" si="6"/>
        <v>44930</v>
      </c>
      <c r="C9" s="50" t="str">
        <f>VLOOKUP(WEEKDAY(B9,2),tbDay[],3,FALSE) &amp; TEXT(B9," d")</f>
        <v>on 4</v>
      </c>
      <c r="D9" s="4" t="str">
        <f>IFERROR(VLOOKUP(B9,tbCal1[],2,FALSE)&amp;" ","") &amp; IFERROR(VLOOKUP(B9,tbCal2[],2,FALSE),"")</f>
        <v/>
      </c>
      <c r="E9" s="5" t="str">
        <f t="shared" si="0"/>
        <v/>
      </c>
      <c r="F9" s="49">
        <f t="shared" si="7"/>
        <v>44961</v>
      </c>
      <c r="G9" s="50" t="str">
        <f>VLOOKUP(WEEKDAY(F9,2),tbDay[],3,FALSE) &amp; TEXT(F9," d")</f>
        <v>lø 4</v>
      </c>
      <c r="H9" s="4" t="str">
        <f>IFERROR(VLOOKUP(F9,tbCal1[],2,FALSE),"") &amp; IFERROR(VLOOKUP(F9,tbCal2[],2,FALSE),"")</f>
        <v/>
      </c>
      <c r="I9" s="5" t="str">
        <f t="shared" si="1"/>
        <v/>
      </c>
      <c r="J9" s="49">
        <f t="shared" si="8"/>
        <v>44989</v>
      </c>
      <c r="K9" s="50" t="str">
        <f>VLOOKUP(WEEKDAY(J9,2),tbDay[],3,FALSE) &amp; TEXT(J9," d")</f>
        <v>lø 4</v>
      </c>
      <c r="L9" s="4" t="str">
        <f>IFERROR(VLOOKUP(J9,tbCal1[],2,FALSE),"") &amp; IFERROR(VLOOKUP(J9,tbCal2[],2,FALSE),"")</f>
        <v/>
      </c>
      <c r="M9" s="5" t="str">
        <f t="shared" si="2"/>
        <v/>
      </c>
      <c r="N9" s="49">
        <f t="shared" si="9"/>
        <v>45020</v>
      </c>
      <c r="O9" s="50" t="str">
        <f>VLOOKUP(WEEKDAY(N9,2),tbDay[],3,FALSE) &amp; TEXT(N9," d")</f>
        <v>ti 4</v>
      </c>
      <c r="P9" s="4" t="str">
        <f>IFERROR(VLOOKUP(N9,tbCal1[],2,FALSE),"") &amp; IFERROR(" "&amp;VLOOKUP(N9,tbCal2[],2,FALSE),"")</f>
        <v xml:space="preserve"> Prins Henrik</v>
      </c>
      <c r="Q9" s="5" t="str">
        <f t="shared" si="3"/>
        <v/>
      </c>
      <c r="R9" s="49">
        <f t="shared" si="10"/>
        <v>45050</v>
      </c>
      <c r="S9" s="50" t="str">
        <f>VLOOKUP(WEEKDAY(R9,2),tbDay[],3,FALSE) &amp; TEXT(R9," d")</f>
        <v>to 4</v>
      </c>
      <c r="T9" s="4" t="str">
        <f>IFERROR(VLOOKUP(R9,tbCal1[],2,FALSE),"") &amp; IFERROR(VLOOKUP(R9,tbCal2[],2,FALSE),"")</f>
        <v/>
      </c>
      <c r="U9" s="5" t="str">
        <f t="shared" si="4"/>
        <v/>
      </c>
      <c r="V9" s="49">
        <f t="shared" si="11"/>
        <v>45081</v>
      </c>
      <c r="W9" s="50" t="str">
        <f>VLOOKUP(WEEKDAY(V9,2),tbDay[],3,FALSE) &amp; TEXT(V9," d")</f>
        <v>sø 4</v>
      </c>
      <c r="X9" s="4" t="str">
        <f>IFERROR(VLOOKUP(V9,tbCal1[],2,FALSE),"") &amp; IFERROR(VLOOKUP(V9,tbCal2[],2,FALSE),"")</f>
        <v/>
      </c>
      <c r="Y9" s="5" t="str">
        <f t="shared" si="5"/>
        <v/>
      </c>
    </row>
    <row r="10" spans="1:25" ht="15" x14ac:dyDescent="0.25">
      <c r="A10" s="28"/>
      <c r="B10" s="49">
        <f t="shared" si="6"/>
        <v>44931</v>
      </c>
      <c r="C10" s="50" t="str">
        <f>VLOOKUP(WEEKDAY(B10,2),tbDay[],3,FALSE) &amp; TEXT(B10," d")</f>
        <v>to 5</v>
      </c>
      <c r="D10" s="4" t="str">
        <f>IFERROR(VLOOKUP(B10,tbCal1[],2,FALSE)&amp;" ","") &amp; IFERROR(VLOOKUP(B10,tbCal2[],2,FALSE),"")</f>
        <v/>
      </c>
      <c r="E10" s="5" t="str">
        <f t="shared" si="0"/>
        <v/>
      </c>
      <c r="F10" s="49">
        <f t="shared" si="7"/>
        <v>44962</v>
      </c>
      <c r="G10" s="50" t="str">
        <f>VLOOKUP(WEEKDAY(F10,2),tbDay[],3,FALSE) &amp; TEXT(F10," d")</f>
        <v>sø 5</v>
      </c>
      <c r="H10" s="4" t="str">
        <f>IFERROR(VLOOKUP(F10,tbCal1[],2,FALSE),"") &amp; IFERROR(VLOOKUP(F10,tbCal2[],2,FALSE),"")</f>
        <v>Kronprinsesse Mary</v>
      </c>
      <c r="I10" s="5" t="str">
        <f t="shared" si="1"/>
        <v/>
      </c>
      <c r="J10" s="49">
        <f t="shared" si="8"/>
        <v>44990</v>
      </c>
      <c r="K10" s="50" t="str">
        <f>VLOOKUP(WEEKDAY(J10,2),tbDay[],3,FALSE) &amp; TEXT(J10," d")</f>
        <v>sø 5</v>
      </c>
      <c r="L10" s="4" t="str">
        <f>IFERROR(VLOOKUP(J10,tbCal1[],2,FALSE),"") &amp; IFERROR(VLOOKUP(J10,tbCal2[],2,FALSE),"")</f>
        <v/>
      </c>
      <c r="M10" s="5" t="str">
        <f t="shared" si="2"/>
        <v/>
      </c>
      <c r="N10" s="49">
        <f t="shared" si="9"/>
        <v>45021</v>
      </c>
      <c r="O10" s="50" t="str">
        <f>VLOOKUP(WEEKDAY(N10,2),tbDay[],3,FALSE) &amp; TEXT(N10," d")</f>
        <v>on 5</v>
      </c>
      <c r="P10" s="4" t="str">
        <f>IFERROR(VLOOKUP(N10,tbCal1[],2,FALSE),"") &amp; IFERROR(" "&amp;VLOOKUP(N10,tbCal2[],2,FALSE),"")</f>
        <v/>
      </c>
      <c r="Q10" s="5" t="str">
        <f t="shared" si="3"/>
        <v/>
      </c>
      <c r="R10" s="49">
        <f t="shared" si="10"/>
        <v>45051</v>
      </c>
      <c r="S10" s="50" t="str">
        <f>VLOOKUP(WEEKDAY(R10,2),tbDay[],3,FALSE) &amp; TEXT(R10," d")</f>
        <v>fr 5</v>
      </c>
      <c r="T10" s="4" t="str">
        <f>IFERROR(VLOOKUP(R10,tbCal1[],2,FALSE),"") &amp; IFERROR(VLOOKUP(R10,tbCal2[],2,FALSE),"")</f>
        <v>Store Bededag</v>
      </c>
      <c r="U10" s="5" t="str">
        <f t="shared" si="4"/>
        <v/>
      </c>
      <c r="V10" s="49">
        <f t="shared" si="11"/>
        <v>45082</v>
      </c>
      <c r="W10" s="50" t="str">
        <f>VLOOKUP(WEEKDAY(V10,2),tbDay[],3,FALSE) &amp; TEXT(V10," d")</f>
        <v>ma 5</v>
      </c>
      <c r="X10" s="4" t="str">
        <f>IFERROR(VLOOKUP(V10,tbCal1[],2,FALSE),"") &amp; IFERROR(VLOOKUP(V10,tbCal2[],2,FALSE),"")</f>
        <v>Grundlovsdag</v>
      </c>
      <c r="Y10" s="5">
        <f t="shared" si="5"/>
        <v>23</v>
      </c>
    </row>
    <row r="11" spans="1:25" ht="15" x14ac:dyDescent="0.25">
      <c r="A11" s="28"/>
      <c r="B11" s="49">
        <f t="shared" si="6"/>
        <v>44932</v>
      </c>
      <c r="C11" s="50" t="str">
        <f>VLOOKUP(WEEKDAY(B11,2),tbDay[],3,FALSE) &amp; TEXT(B11," d")</f>
        <v>fr 6</v>
      </c>
      <c r="D11" s="4" t="str">
        <f>IFERROR(VLOOKUP(B11,tbCal1[],2,FALSE)&amp;" ","") &amp; IFERROR(VLOOKUP(B11,tbCal2[],2,FALSE),"")</f>
        <v xml:space="preserve">Hellig tre konger </v>
      </c>
      <c r="E11" s="5" t="str">
        <f t="shared" si="0"/>
        <v/>
      </c>
      <c r="F11" s="49">
        <f t="shared" si="7"/>
        <v>44963</v>
      </c>
      <c r="G11" s="50" t="str">
        <f>VLOOKUP(WEEKDAY(F11,2),tbDay[],3,FALSE) &amp; TEXT(F11," d")</f>
        <v>ma 6</v>
      </c>
      <c r="H11" s="4" t="str">
        <f>IFERROR(VLOOKUP(F11,tbCal1[],2,FALSE),"") &amp; IFERROR(VLOOKUP(F11,tbCal2[],2,FALSE),"")</f>
        <v>Prinsesse Marie</v>
      </c>
      <c r="I11" s="5">
        <f t="shared" si="1"/>
        <v>6</v>
      </c>
      <c r="J11" s="49">
        <f t="shared" si="8"/>
        <v>44991</v>
      </c>
      <c r="K11" s="50" t="str">
        <f>VLOOKUP(WEEKDAY(J11,2),tbDay[],3,FALSE) &amp; TEXT(J11," d")</f>
        <v>ma 6</v>
      </c>
      <c r="L11" s="4" t="str">
        <f>IFERROR(VLOOKUP(J11,tbCal1[],2,FALSE),"") &amp; IFERROR(VLOOKUP(J11,tbCal2[],2,FALSE),"")</f>
        <v/>
      </c>
      <c r="M11" s="5">
        <f t="shared" si="2"/>
        <v>10</v>
      </c>
      <c r="N11" s="49">
        <f t="shared" si="9"/>
        <v>45022</v>
      </c>
      <c r="O11" s="50" t="str">
        <f>VLOOKUP(WEEKDAY(N11,2),tbDay[],3,FALSE) &amp; TEXT(N11," d")</f>
        <v>to 6</v>
      </c>
      <c r="P11" s="4" t="str">
        <f>IFERROR(VLOOKUP(N11,tbCal1[],2,FALSE),"") &amp; IFERROR(" "&amp;VLOOKUP(N11,tbCal2[],2,FALSE),"")</f>
        <v>Skærtorsdag</v>
      </c>
      <c r="Q11" s="5" t="str">
        <f t="shared" si="3"/>
        <v/>
      </c>
      <c r="R11" s="49">
        <f t="shared" si="10"/>
        <v>45052</v>
      </c>
      <c r="S11" s="50" t="str">
        <f>VLOOKUP(WEEKDAY(R11,2),tbDay[],3,FALSE) &amp; TEXT(R11," d")</f>
        <v>lø 6</v>
      </c>
      <c r="T11" s="4" t="str">
        <f>IFERROR(VLOOKUP(R11,tbCal1[],2,FALSE),"") &amp; IFERROR(VLOOKUP(R11,tbCal2[],2,FALSE),"")</f>
        <v/>
      </c>
      <c r="U11" s="5" t="str">
        <f t="shared" si="4"/>
        <v/>
      </c>
      <c r="V11" s="49">
        <f t="shared" si="11"/>
        <v>45083</v>
      </c>
      <c r="W11" s="50" t="str">
        <f>VLOOKUP(WEEKDAY(V11,2),tbDay[],3,FALSE) &amp; TEXT(V11," d")</f>
        <v>ti 6</v>
      </c>
      <c r="X11" s="4" t="str">
        <f>IFERROR(VLOOKUP(V11,tbCal1[],2,FALSE),"") &amp; IFERROR(VLOOKUP(V11,tbCal2[],2,FALSE),"")</f>
        <v/>
      </c>
      <c r="Y11" s="5" t="str">
        <f t="shared" si="5"/>
        <v/>
      </c>
    </row>
    <row r="12" spans="1:25" ht="15" x14ac:dyDescent="0.25">
      <c r="A12" s="28"/>
      <c r="B12" s="49">
        <f t="shared" si="6"/>
        <v>44933</v>
      </c>
      <c r="C12" s="50" t="str">
        <f>VLOOKUP(WEEKDAY(B12,2),tbDay[],3,FALSE) &amp; TEXT(B12," d")</f>
        <v>lø 7</v>
      </c>
      <c r="D12" s="4" t="str">
        <f>IFERROR(VLOOKUP(B12,tbCal1[],2,FALSE)&amp;" ","") &amp; IFERROR(VLOOKUP(B12,tbCal2[],2,FALSE),"")</f>
        <v/>
      </c>
      <c r="E12" s="5" t="str">
        <f t="shared" si="0"/>
        <v/>
      </c>
      <c r="F12" s="49">
        <f t="shared" si="7"/>
        <v>44964</v>
      </c>
      <c r="G12" s="50" t="str">
        <f>VLOOKUP(WEEKDAY(F12,2),tbDay[],3,FALSE) &amp; TEXT(F12," d")</f>
        <v>ti 7</v>
      </c>
      <c r="H12" s="4" t="str">
        <f>IFERROR(VLOOKUP(F12,tbCal1[],2,FALSE),"") &amp; IFERROR(VLOOKUP(F12,tbCal2[],2,FALSE),"")</f>
        <v/>
      </c>
      <c r="I12" s="5" t="str">
        <f t="shared" si="1"/>
        <v/>
      </c>
      <c r="J12" s="49">
        <f t="shared" si="8"/>
        <v>44992</v>
      </c>
      <c r="K12" s="50" t="str">
        <f>VLOOKUP(WEEKDAY(J12,2),tbDay[],3,FALSE) &amp; TEXT(J12," d")</f>
        <v>ti 7</v>
      </c>
      <c r="L12" s="4" t="str">
        <f>IFERROR(VLOOKUP(J12,tbCal1[],2,FALSE),"") &amp; IFERROR(VLOOKUP(J12,tbCal2[],2,FALSE),"")</f>
        <v/>
      </c>
      <c r="M12" s="5" t="str">
        <f t="shared" si="2"/>
        <v/>
      </c>
      <c r="N12" s="49">
        <f t="shared" si="9"/>
        <v>45023</v>
      </c>
      <c r="O12" s="50" t="str">
        <f>VLOOKUP(WEEKDAY(N12,2),tbDay[],3,FALSE) &amp; TEXT(N12," d")</f>
        <v>fr 7</v>
      </c>
      <c r="P12" s="4" t="str">
        <f>IFERROR(VLOOKUP(N12,tbCal1[],2,FALSE),"") &amp; IFERROR(" "&amp;VLOOKUP(N12,tbCal2[],2,FALSE),"")</f>
        <v>Langfredag</v>
      </c>
      <c r="Q12" s="5" t="str">
        <f t="shared" si="3"/>
        <v/>
      </c>
      <c r="R12" s="49">
        <f t="shared" si="10"/>
        <v>45053</v>
      </c>
      <c r="S12" s="50" t="str">
        <f>VLOOKUP(WEEKDAY(R12,2),tbDay[],3,FALSE) &amp; TEXT(R12," d")</f>
        <v>sø 7</v>
      </c>
      <c r="T12" s="4" t="str">
        <f>IFERROR(VLOOKUP(R12,tbCal1[],2,FALSE),"") &amp; IFERROR(VLOOKUP(R12,tbCal2[],2,FALSE),"")</f>
        <v/>
      </c>
      <c r="U12" s="5" t="str">
        <f t="shared" si="4"/>
        <v/>
      </c>
      <c r="V12" s="49">
        <f t="shared" si="11"/>
        <v>45084</v>
      </c>
      <c r="W12" s="50" t="str">
        <f>VLOOKUP(WEEKDAY(V12,2),tbDay[],3,FALSE) &amp; TEXT(V12," d")</f>
        <v>on 7</v>
      </c>
      <c r="X12" s="4" t="str">
        <f>IFERROR(VLOOKUP(V12,tbCal1[],2,FALSE),"") &amp; IFERROR(VLOOKUP(V12,tbCal2[],2,FALSE),"")</f>
        <v>Prins Joachim</v>
      </c>
      <c r="Y12" s="5" t="str">
        <f t="shared" si="5"/>
        <v/>
      </c>
    </row>
    <row r="13" spans="1:25" ht="15" x14ac:dyDescent="0.25">
      <c r="A13" s="28"/>
      <c r="B13" s="49">
        <f t="shared" si="6"/>
        <v>44934</v>
      </c>
      <c r="C13" s="50" t="str">
        <f>VLOOKUP(WEEKDAY(B13,2),tbDay[],3,FALSE) &amp; TEXT(B13," d")</f>
        <v>sø 8</v>
      </c>
      <c r="D13" s="4" t="str">
        <f>IFERROR(VLOOKUP(B13,tbCal1[],2,FALSE)&amp;" ","") &amp; IFERROR(VLOOKUP(B13,tbCal2[],2,FALSE),"")</f>
        <v/>
      </c>
      <c r="E13" s="5" t="str">
        <f t="shared" si="0"/>
        <v/>
      </c>
      <c r="F13" s="49">
        <f t="shared" si="7"/>
        <v>44965</v>
      </c>
      <c r="G13" s="50" t="str">
        <f>VLOOKUP(WEEKDAY(F13,2),tbDay[],3,FALSE) &amp; TEXT(F13," d")</f>
        <v>on 8</v>
      </c>
      <c r="H13" s="4" t="str">
        <f>IFERROR(VLOOKUP(F13,tbCal1[],2,FALSE),"") &amp; IFERROR(VLOOKUP(F13,tbCal2[],2,FALSE),"")</f>
        <v/>
      </c>
      <c r="I13" s="5" t="str">
        <f t="shared" si="1"/>
        <v/>
      </c>
      <c r="J13" s="49">
        <f t="shared" si="8"/>
        <v>44993</v>
      </c>
      <c r="K13" s="50" t="str">
        <f>VLOOKUP(WEEKDAY(J13,2),tbDay[],3,FALSE) &amp; TEXT(J13," d")</f>
        <v>on 8</v>
      </c>
      <c r="L13" s="4" t="str">
        <f>IFERROR(VLOOKUP(J13,tbCal1[],2,FALSE),"") &amp; IFERROR(VLOOKUP(J13,tbCal2[],2,FALSE),"")</f>
        <v>Kv. int. kampdag</v>
      </c>
      <c r="M13" s="5" t="str">
        <f t="shared" si="2"/>
        <v/>
      </c>
      <c r="N13" s="49">
        <f t="shared" si="9"/>
        <v>45024</v>
      </c>
      <c r="O13" s="50" t="str">
        <f>VLOOKUP(WEEKDAY(N13,2),tbDay[],3,FALSE) &amp; TEXT(N13," d")</f>
        <v>lø 8</v>
      </c>
      <c r="P13" s="4" t="str">
        <f>IFERROR(VLOOKUP(N13,tbCal1[],2,FALSE),"") &amp; IFERROR(" "&amp;VLOOKUP(N13,tbCal2[],2,FALSE),"")</f>
        <v/>
      </c>
      <c r="Q13" s="5" t="str">
        <f t="shared" si="3"/>
        <v/>
      </c>
      <c r="R13" s="49">
        <f t="shared" si="10"/>
        <v>45054</v>
      </c>
      <c r="S13" s="50" t="str">
        <f>VLOOKUP(WEEKDAY(R13,2),tbDay[],3,FALSE) &amp; TEXT(R13," d")</f>
        <v>ma 8</v>
      </c>
      <c r="T13" s="4" t="str">
        <f>IFERROR(VLOOKUP(R13,tbCal1[],2,FALSE),"") &amp; IFERROR(VLOOKUP(R13,tbCal2[],2,FALSE),"")</f>
        <v/>
      </c>
      <c r="U13" s="5">
        <f t="shared" si="4"/>
        <v>19</v>
      </c>
      <c r="V13" s="49">
        <f t="shared" si="11"/>
        <v>45085</v>
      </c>
      <c r="W13" s="50" t="str">
        <f>VLOOKUP(WEEKDAY(V13,2),tbDay[],3,FALSE) &amp; TEXT(V13," d")</f>
        <v>to 8</v>
      </c>
      <c r="X13" s="4" t="str">
        <f>IFERROR(VLOOKUP(V13,tbCal1[],2,FALSE),"") &amp; IFERROR(VLOOKUP(V13,tbCal2[],2,FALSE),"")</f>
        <v/>
      </c>
      <c r="Y13" s="5" t="str">
        <f t="shared" si="5"/>
        <v/>
      </c>
    </row>
    <row r="14" spans="1:25" ht="15" x14ac:dyDescent="0.25">
      <c r="A14" s="28"/>
      <c r="B14" s="49">
        <f t="shared" si="6"/>
        <v>44935</v>
      </c>
      <c r="C14" s="50" t="str">
        <f>VLOOKUP(WEEKDAY(B14,2),tbDay[],3,FALSE) &amp; TEXT(B14," d")</f>
        <v>ma 9</v>
      </c>
      <c r="D14" s="4" t="str">
        <f>IFERROR(VLOOKUP(B14,tbCal1[],2,FALSE)&amp;" ","") &amp; IFERROR(VLOOKUP(B14,tbCal2[],2,FALSE),"")</f>
        <v/>
      </c>
      <c r="E14" s="5">
        <f t="shared" si="0"/>
        <v>2</v>
      </c>
      <c r="F14" s="49">
        <f t="shared" si="7"/>
        <v>44966</v>
      </c>
      <c r="G14" s="50" t="str">
        <f>VLOOKUP(WEEKDAY(F14,2),tbDay[],3,FALSE) &amp; TEXT(F14," d")</f>
        <v>to 9</v>
      </c>
      <c r="H14" s="4" t="str">
        <f>IFERROR(VLOOKUP(F14,tbCal1[],2,FALSE),"") &amp; IFERROR(VLOOKUP(F14,tbCal2[],2,FALSE),"")</f>
        <v/>
      </c>
      <c r="I14" s="5" t="str">
        <f t="shared" si="1"/>
        <v/>
      </c>
      <c r="J14" s="49">
        <f t="shared" si="8"/>
        <v>44994</v>
      </c>
      <c r="K14" s="50" t="str">
        <f>VLOOKUP(WEEKDAY(J14,2),tbDay[],3,FALSE) &amp; TEXT(J14," d")</f>
        <v>to 9</v>
      </c>
      <c r="L14" s="4" t="str">
        <f>IFERROR(VLOOKUP(J14,tbCal1[],2,FALSE),"") &amp; IFERROR(VLOOKUP(J14,tbCal2[],2,FALSE),"")</f>
        <v/>
      </c>
      <c r="M14" s="5" t="str">
        <f t="shared" si="2"/>
        <v/>
      </c>
      <c r="N14" s="49">
        <f t="shared" si="9"/>
        <v>45025</v>
      </c>
      <c r="O14" s="50" t="str">
        <f>VLOOKUP(WEEKDAY(N14,2),tbDay[],3,FALSE) &amp; TEXT(N14," d")</f>
        <v>sø 9</v>
      </c>
      <c r="P14" s="4" t="str">
        <f>IFERROR(VLOOKUP(N14,tbCal1[],2,FALSE),"") &amp; IFERROR(" "&amp;VLOOKUP(N14,tbCal2[],2,FALSE),"")</f>
        <v/>
      </c>
      <c r="Q14" s="5" t="str">
        <f t="shared" si="3"/>
        <v/>
      </c>
      <c r="R14" s="49">
        <f t="shared" si="10"/>
        <v>45055</v>
      </c>
      <c r="S14" s="50" t="str">
        <f>VLOOKUP(WEEKDAY(R14,2),tbDay[],3,FALSE) &amp; TEXT(R14," d")</f>
        <v>ti 9</v>
      </c>
      <c r="T14" s="4" t="str">
        <f>IFERROR(VLOOKUP(R14,tbCal1[],2,FALSE),"") &amp; IFERROR(VLOOKUP(R14,tbCal2[],2,FALSE),"")</f>
        <v/>
      </c>
      <c r="U14" s="5" t="str">
        <f t="shared" si="4"/>
        <v/>
      </c>
      <c r="V14" s="49">
        <f t="shared" si="11"/>
        <v>45086</v>
      </c>
      <c r="W14" s="50" t="str">
        <f>VLOOKUP(WEEKDAY(V14,2),tbDay[],3,FALSE) &amp; TEXT(V14," d")</f>
        <v>fr 9</v>
      </c>
      <c r="X14" s="4" t="str">
        <f>IFERROR(VLOOKUP(V14,tbCal1[],2,FALSE),"") &amp; IFERROR(VLOOKUP(V14,tbCal2[],2,FALSE),"")</f>
        <v/>
      </c>
      <c r="Y14" s="5" t="str">
        <f t="shared" si="5"/>
        <v/>
      </c>
    </row>
    <row r="15" spans="1:25" ht="15" x14ac:dyDescent="0.25">
      <c r="A15" s="28"/>
      <c r="B15" s="49">
        <f t="shared" si="6"/>
        <v>44936</v>
      </c>
      <c r="C15" s="50" t="str">
        <f>VLOOKUP(WEEKDAY(B15,2),tbDay[],3,FALSE) &amp; TEXT(B15," d")</f>
        <v>ti 10</v>
      </c>
      <c r="D15" s="4" t="str">
        <f>IFERROR(VLOOKUP(B15,tbCal1[],2,FALSE)&amp;" ","") &amp; IFERROR(VLOOKUP(B15,tbCal2[],2,FALSE),"")</f>
        <v/>
      </c>
      <c r="E15" s="5" t="str">
        <f t="shared" si="0"/>
        <v/>
      </c>
      <c r="F15" s="49">
        <f t="shared" si="7"/>
        <v>44967</v>
      </c>
      <c r="G15" s="50" t="str">
        <f>VLOOKUP(WEEKDAY(F15,2),tbDay[],3,FALSE) &amp; TEXT(F15," d")</f>
        <v>fr 10</v>
      </c>
      <c r="H15" s="4" t="str">
        <f>IFERROR(VLOOKUP(F15,tbCal1[],2,FALSE),"") &amp; IFERROR(VLOOKUP(F15,tbCal2[],2,FALSE),"")</f>
        <v/>
      </c>
      <c r="I15" s="5" t="str">
        <f t="shared" si="1"/>
        <v/>
      </c>
      <c r="J15" s="49">
        <f t="shared" si="8"/>
        <v>44995</v>
      </c>
      <c r="K15" s="50" t="str">
        <f>VLOOKUP(WEEKDAY(J15,2),tbDay[],3,FALSE) &amp; TEXT(J15," d")</f>
        <v>fr 10</v>
      </c>
      <c r="L15" s="4" t="str">
        <f>IFERROR(VLOOKUP(J15,tbCal1[],2,FALSE),"") &amp; IFERROR(VLOOKUP(J15,tbCal2[],2,FALSE),"")</f>
        <v/>
      </c>
      <c r="M15" s="5" t="str">
        <f t="shared" si="2"/>
        <v/>
      </c>
      <c r="N15" s="49">
        <f t="shared" si="9"/>
        <v>45026</v>
      </c>
      <c r="O15" s="50" t="str">
        <f>VLOOKUP(WEEKDAY(N15,2),tbDay[],3,FALSE) &amp; TEXT(N15," d")</f>
        <v>ma 10</v>
      </c>
      <c r="P15" s="4" t="str">
        <f>IFERROR(VLOOKUP(N15,tbCal1[],2,FALSE),"") &amp; IFERROR(" "&amp;VLOOKUP(N15,tbCal2[],2,FALSE),"")</f>
        <v>2. Påskedag</v>
      </c>
      <c r="Q15" s="5">
        <f t="shared" si="3"/>
        <v>15</v>
      </c>
      <c r="R15" s="49">
        <f t="shared" si="10"/>
        <v>45056</v>
      </c>
      <c r="S15" s="50" t="str">
        <f>VLOOKUP(WEEKDAY(R15,2),tbDay[],3,FALSE) &amp; TEXT(R15," d")</f>
        <v>on 10</v>
      </c>
      <c r="T15" s="4" t="str">
        <f>IFERROR(VLOOKUP(R15,tbCal1[],2,FALSE),"") &amp; IFERROR(VLOOKUP(R15,tbCal2[],2,FALSE),"")</f>
        <v/>
      </c>
      <c r="U15" s="5" t="str">
        <f t="shared" si="4"/>
        <v/>
      </c>
      <c r="V15" s="49">
        <f t="shared" si="11"/>
        <v>45087</v>
      </c>
      <c r="W15" s="50" t="str">
        <f>VLOOKUP(WEEKDAY(V15,2),tbDay[],3,FALSE) &amp; TEXT(V15," d")</f>
        <v>lø 10</v>
      </c>
      <c r="X15" s="4" t="str">
        <f>IFERROR(VLOOKUP(V15,tbCal1[],2,FALSE),"") &amp; IFERROR(VLOOKUP(V15,tbCal2[],2,FALSE),"")</f>
        <v/>
      </c>
      <c r="Y15" s="5" t="str">
        <f t="shared" si="5"/>
        <v/>
      </c>
    </row>
    <row r="16" spans="1:25" ht="15" x14ac:dyDescent="0.25">
      <c r="A16" s="28"/>
      <c r="B16" s="49">
        <f t="shared" si="6"/>
        <v>44937</v>
      </c>
      <c r="C16" s="50" t="str">
        <f>VLOOKUP(WEEKDAY(B16,2),tbDay[],3,FALSE) &amp; TEXT(B16," d")</f>
        <v>on 11</v>
      </c>
      <c r="D16" s="4" t="str">
        <f>IFERROR(VLOOKUP(B16,tbCal1[],2,FALSE)&amp;" ","") &amp; IFERROR(VLOOKUP(B16,tbCal2[],2,FALSE),"")</f>
        <v/>
      </c>
      <c r="E16" s="5" t="str">
        <f t="shared" si="0"/>
        <v/>
      </c>
      <c r="F16" s="49">
        <f t="shared" si="7"/>
        <v>44968</v>
      </c>
      <c r="G16" s="50" t="str">
        <f>VLOOKUP(WEEKDAY(F16,2),tbDay[],3,FALSE) &amp; TEXT(F16," d")</f>
        <v>lø 11</v>
      </c>
      <c r="H16" s="4" t="str">
        <f>IFERROR(VLOOKUP(F16,tbCal1[],2,FALSE),"") &amp; IFERROR(VLOOKUP(F16,tbCal2[],2,FALSE),"")</f>
        <v/>
      </c>
      <c r="I16" s="5" t="str">
        <f t="shared" si="1"/>
        <v/>
      </c>
      <c r="J16" s="49">
        <f t="shared" si="8"/>
        <v>44996</v>
      </c>
      <c r="K16" s="50" t="str">
        <f>VLOOKUP(WEEKDAY(J16,2),tbDay[],3,FALSE) &amp; TEXT(J16," d")</f>
        <v>lø 11</v>
      </c>
      <c r="L16" s="4" t="str">
        <f>IFERROR(VLOOKUP(J16,tbCal1[],2,FALSE),"") &amp; IFERROR(VLOOKUP(J16,tbCal2[],2,FALSE),"")</f>
        <v/>
      </c>
      <c r="M16" s="5" t="str">
        <f t="shared" si="2"/>
        <v/>
      </c>
      <c r="N16" s="49">
        <f t="shared" si="9"/>
        <v>45027</v>
      </c>
      <c r="O16" s="50" t="str">
        <f>VLOOKUP(WEEKDAY(N16,2),tbDay[],3,FALSE) &amp; TEXT(N16," d")</f>
        <v>ti 11</v>
      </c>
      <c r="P16" s="4" t="str">
        <f>IFERROR(VLOOKUP(N16,tbCal1[],2,FALSE),"") &amp; IFERROR(" "&amp;VLOOKUP(N16,tbCal2[],2,FALSE),"")</f>
        <v/>
      </c>
      <c r="Q16" s="5" t="str">
        <f t="shared" si="3"/>
        <v/>
      </c>
      <c r="R16" s="49">
        <f t="shared" si="10"/>
        <v>45057</v>
      </c>
      <c r="S16" s="50" t="str">
        <f>VLOOKUP(WEEKDAY(R16,2),tbDay[],3,FALSE) &amp; TEXT(R16," d")</f>
        <v>to 11</v>
      </c>
      <c r="T16" s="4" t="str">
        <f>IFERROR(VLOOKUP(R16,tbCal1[],2,FALSE),"") &amp; IFERROR(VLOOKUP(R16,tbCal2[],2,FALSE),"")</f>
        <v/>
      </c>
      <c r="U16" s="5" t="str">
        <f t="shared" si="4"/>
        <v/>
      </c>
      <c r="V16" s="49">
        <f t="shared" si="11"/>
        <v>45088</v>
      </c>
      <c r="W16" s="50" t="str">
        <f>VLOOKUP(WEEKDAY(V16,2),tbDay[],3,FALSE) &amp; TEXT(V16," d")</f>
        <v>sø 11</v>
      </c>
      <c r="X16" s="4" t="str">
        <f>IFERROR(VLOOKUP(V16,tbCal1[],2,FALSE),"") &amp; IFERROR(VLOOKUP(V16,tbCal2[],2,FALSE),"")</f>
        <v>Prinsgemalen</v>
      </c>
      <c r="Y16" s="5" t="str">
        <f t="shared" si="5"/>
        <v/>
      </c>
    </row>
    <row r="17" spans="1:25" ht="15" x14ac:dyDescent="0.25">
      <c r="A17" s="28"/>
      <c r="B17" s="49">
        <f t="shared" si="6"/>
        <v>44938</v>
      </c>
      <c r="C17" s="50" t="str">
        <f>VLOOKUP(WEEKDAY(B17,2),tbDay[],3,FALSE) &amp; TEXT(B17," d")</f>
        <v>to 12</v>
      </c>
      <c r="D17" s="4" t="str">
        <f>IFERROR(VLOOKUP(B17,tbCal1[],2,FALSE)&amp;" ","") &amp; IFERROR(VLOOKUP(B17,tbCal2[],2,FALSE),"")</f>
        <v/>
      </c>
      <c r="E17" s="5" t="str">
        <f t="shared" si="0"/>
        <v/>
      </c>
      <c r="F17" s="49">
        <f t="shared" si="7"/>
        <v>44969</v>
      </c>
      <c r="G17" s="50" t="str">
        <f>VLOOKUP(WEEKDAY(F17,2),tbDay[],3,FALSE) &amp; TEXT(F17," d")</f>
        <v>sø 12</v>
      </c>
      <c r="H17" s="4" t="str">
        <f>IFERROR(VLOOKUP(F17,tbCal1[],2,FALSE),"") &amp; IFERROR(VLOOKUP(F17,tbCal2[],2,FALSE),"")</f>
        <v/>
      </c>
      <c r="I17" s="5" t="str">
        <f t="shared" si="1"/>
        <v/>
      </c>
      <c r="J17" s="49">
        <f t="shared" si="8"/>
        <v>44997</v>
      </c>
      <c r="K17" s="50" t="str">
        <f>VLOOKUP(WEEKDAY(J17,2),tbDay[],3,FALSE) &amp; TEXT(J17," d")</f>
        <v>sø 12</v>
      </c>
      <c r="L17" s="4" t="str">
        <f>IFERROR(VLOOKUP(J17,tbCal1[],2,FALSE),"") &amp; IFERROR(VLOOKUP(J17,tbCal2[],2,FALSE),"")</f>
        <v/>
      </c>
      <c r="M17" s="5" t="str">
        <f t="shared" si="2"/>
        <v/>
      </c>
      <c r="N17" s="49">
        <f t="shared" si="9"/>
        <v>45028</v>
      </c>
      <c r="O17" s="50" t="str">
        <f>VLOOKUP(WEEKDAY(N17,2),tbDay[],3,FALSE) &amp; TEXT(N17," d")</f>
        <v>on 12</v>
      </c>
      <c r="P17" s="4" t="str">
        <f>IFERROR(VLOOKUP(N17,tbCal1[],2,FALSE),"") &amp; IFERROR(" "&amp;VLOOKUP(N17,tbCal2[],2,FALSE),"")</f>
        <v/>
      </c>
      <c r="Q17" s="5" t="str">
        <f t="shared" si="3"/>
        <v/>
      </c>
      <c r="R17" s="49">
        <f t="shared" si="10"/>
        <v>45058</v>
      </c>
      <c r="S17" s="50" t="str">
        <f>VLOOKUP(WEEKDAY(R17,2),tbDay[],3,FALSE) &amp; TEXT(R17," d")</f>
        <v>fr 12</v>
      </c>
      <c r="T17" s="4" t="str">
        <f>IFERROR(VLOOKUP(R17,tbCal1[],2,FALSE),"") &amp; IFERROR(VLOOKUP(R17,tbCal2[],2,FALSE),"")</f>
        <v/>
      </c>
      <c r="U17" s="5" t="str">
        <f t="shared" si="4"/>
        <v/>
      </c>
      <c r="V17" s="49">
        <f t="shared" si="11"/>
        <v>45089</v>
      </c>
      <c r="W17" s="50" t="str">
        <f>VLOOKUP(WEEKDAY(V17,2),tbDay[],3,FALSE) &amp; TEXT(V17," d")</f>
        <v>ma 12</v>
      </c>
      <c r="X17" s="4" t="str">
        <f>IFERROR(VLOOKUP(V17,tbCal1[],2,FALSE),"") &amp; IFERROR(VLOOKUP(V17,tbCal2[],2,FALSE),"")</f>
        <v/>
      </c>
      <c r="Y17" s="5">
        <f t="shared" si="5"/>
        <v>24</v>
      </c>
    </row>
    <row r="18" spans="1:25" ht="15" x14ac:dyDescent="0.25">
      <c r="A18" s="28"/>
      <c r="B18" s="49">
        <f t="shared" si="6"/>
        <v>44939</v>
      </c>
      <c r="C18" s="50" t="str">
        <f>VLOOKUP(WEEKDAY(B18,2),tbDay[],3,FALSE) &amp; TEXT(B18," d")</f>
        <v>fr 13</v>
      </c>
      <c r="D18" s="4" t="str">
        <f>IFERROR(VLOOKUP(B18,tbCal1[],2,FALSE)&amp;" ","") &amp; IFERROR(VLOOKUP(B18,tbCal2[],2,FALSE),"")</f>
        <v/>
      </c>
      <c r="E18" s="5" t="str">
        <f t="shared" si="0"/>
        <v/>
      </c>
      <c r="F18" s="49">
        <f t="shared" si="7"/>
        <v>44970</v>
      </c>
      <c r="G18" s="50" t="str">
        <f>VLOOKUP(WEEKDAY(F18,2),tbDay[],3,FALSE) &amp; TEXT(F18," d")</f>
        <v>ma 13</v>
      </c>
      <c r="H18" s="4" t="str">
        <f>IFERROR(VLOOKUP(F18,tbCal1[],2,FALSE),"") &amp; IFERROR(VLOOKUP(F18,tbCal2[],2,FALSE),"")</f>
        <v/>
      </c>
      <c r="I18" s="5">
        <f t="shared" si="1"/>
        <v>7</v>
      </c>
      <c r="J18" s="49">
        <f t="shared" si="8"/>
        <v>44998</v>
      </c>
      <c r="K18" s="50" t="str">
        <f>VLOOKUP(WEEKDAY(J18,2),tbDay[],3,FALSE) &amp; TEXT(J18," d")</f>
        <v>ma 13</v>
      </c>
      <c r="L18" s="4" t="str">
        <f>IFERROR(VLOOKUP(J18,tbCal1[],2,FALSE),"") &amp; IFERROR(VLOOKUP(J18,tbCal2[],2,FALSE),"")</f>
        <v/>
      </c>
      <c r="M18" s="5">
        <f t="shared" si="2"/>
        <v>11</v>
      </c>
      <c r="N18" s="49">
        <f t="shared" si="9"/>
        <v>45029</v>
      </c>
      <c r="O18" s="50" t="str">
        <f>VLOOKUP(WEEKDAY(N18,2),tbDay[],3,FALSE) &amp; TEXT(N18," d")</f>
        <v>to 13</v>
      </c>
      <c r="P18" s="4" t="str">
        <f>IFERROR(VLOOKUP(N18,tbCal1[],2,FALSE),"") &amp; IFERROR(" "&amp;VLOOKUP(N18,tbCal2[],2,FALSE),"")</f>
        <v/>
      </c>
      <c r="Q18" s="5" t="str">
        <f t="shared" si="3"/>
        <v/>
      </c>
      <c r="R18" s="49">
        <f t="shared" si="10"/>
        <v>45059</v>
      </c>
      <c r="S18" s="50" t="str">
        <f>VLOOKUP(WEEKDAY(R18,2),tbDay[],3,FALSE) &amp; TEXT(R18," d")</f>
        <v>lø 13</v>
      </c>
      <c r="T18" s="4" t="str">
        <f>IFERROR(VLOOKUP(R18,tbCal1[],2,FALSE),"") &amp; IFERROR(VLOOKUP(R18,tbCal2[],2,FALSE),"")</f>
        <v/>
      </c>
      <c r="U18" s="5" t="str">
        <f t="shared" si="4"/>
        <v/>
      </c>
      <c r="V18" s="49">
        <f t="shared" si="11"/>
        <v>45090</v>
      </c>
      <c r="W18" s="50" t="str">
        <f>VLOOKUP(WEEKDAY(V18,2),tbDay[],3,FALSE) &amp; TEXT(V18," d")</f>
        <v>ti 13</v>
      </c>
      <c r="X18" s="4" t="str">
        <f>IFERROR(VLOOKUP(V18,tbCal1[],2,FALSE),"") &amp; IFERROR(VLOOKUP(V18,tbCal2[],2,FALSE),"")</f>
        <v/>
      </c>
      <c r="Y18" s="5" t="str">
        <f t="shared" si="5"/>
        <v/>
      </c>
    </row>
    <row r="19" spans="1:25" ht="15" x14ac:dyDescent="0.25">
      <c r="A19" s="28"/>
      <c r="B19" s="49">
        <f t="shared" si="6"/>
        <v>44940</v>
      </c>
      <c r="C19" s="50" t="str">
        <f>VLOOKUP(WEEKDAY(B19,2),tbDay[],3,FALSE) &amp; TEXT(B19," d")</f>
        <v>lø 14</v>
      </c>
      <c r="D19" s="4" t="str">
        <f>IFERROR(VLOOKUP(B19,tbCal1[],2,FALSE)&amp;" ","") &amp; IFERROR(VLOOKUP(B19,tbCal2[],2,FALSE),"")</f>
        <v/>
      </c>
      <c r="E19" s="5" t="str">
        <f t="shared" si="0"/>
        <v/>
      </c>
      <c r="F19" s="49">
        <f t="shared" si="7"/>
        <v>44971</v>
      </c>
      <c r="G19" s="50" t="str">
        <f>VLOOKUP(WEEKDAY(F19,2),tbDay[],3,FALSE) &amp; TEXT(F19," d")</f>
        <v>ti 14</v>
      </c>
      <c r="H19" s="4" t="str">
        <f>IFERROR(VLOOKUP(F19,tbCal1[],2,FALSE),"") &amp; IFERROR(VLOOKUP(F19,tbCal2[],2,FALSE),"")</f>
        <v>ValentinsdagValentinsdag</v>
      </c>
      <c r="I19" s="5" t="str">
        <f t="shared" si="1"/>
        <v/>
      </c>
      <c r="J19" s="49">
        <f t="shared" si="8"/>
        <v>44999</v>
      </c>
      <c r="K19" s="50" t="str">
        <f>VLOOKUP(WEEKDAY(J19,2),tbDay[],3,FALSE) &amp; TEXT(J19," d")</f>
        <v>ti 14</v>
      </c>
      <c r="L19" s="4" t="str">
        <f>IFERROR(VLOOKUP(J19,tbCal1[],2,FALSE),"") &amp; IFERROR(VLOOKUP(J19,tbCal2[],2,FALSE),"")</f>
        <v/>
      </c>
      <c r="M19" s="5" t="str">
        <f t="shared" si="2"/>
        <v/>
      </c>
      <c r="N19" s="49">
        <f t="shared" si="9"/>
        <v>45030</v>
      </c>
      <c r="O19" s="50" t="str">
        <f>VLOOKUP(WEEKDAY(N19,2),tbDay[],3,FALSE) &amp; TEXT(N19," d")</f>
        <v>fr 14</v>
      </c>
      <c r="P19" s="4" t="str">
        <f>IFERROR(VLOOKUP(N19,tbCal1[],2,FALSE),"") &amp; IFERROR(" "&amp;VLOOKUP(N19,tbCal2[],2,FALSE),"")</f>
        <v/>
      </c>
      <c r="Q19" s="5" t="str">
        <f t="shared" si="3"/>
        <v/>
      </c>
      <c r="R19" s="49">
        <f t="shared" si="10"/>
        <v>45060</v>
      </c>
      <c r="S19" s="50" t="str">
        <f>VLOOKUP(WEEKDAY(R19,2),tbDay[],3,FALSE) &amp; TEXT(R19," d")</f>
        <v>sø 14</v>
      </c>
      <c r="T19" s="4" t="str">
        <f>IFERROR(VLOOKUP(R19,tbCal1[],2,FALSE),"") &amp; IFERROR(VLOOKUP(R19,tbCal2[],2,FALSE),"")</f>
        <v/>
      </c>
      <c r="U19" s="5" t="str">
        <f t="shared" si="4"/>
        <v/>
      </c>
      <c r="V19" s="49">
        <f t="shared" si="11"/>
        <v>45091</v>
      </c>
      <c r="W19" s="50" t="str">
        <f>VLOOKUP(WEEKDAY(V19,2),tbDay[],3,FALSE) &amp; TEXT(V19," d")</f>
        <v>on 14</v>
      </c>
      <c r="X19" s="4" t="str">
        <f>IFERROR(VLOOKUP(V19,tbCal1[],2,FALSE),"") &amp; IFERROR(VLOOKUP(V19,tbCal2[],2,FALSE),"")</f>
        <v/>
      </c>
      <c r="Y19" s="5" t="str">
        <f t="shared" si="5"/>
        <v/>
      </c>
    </row>
    <row r="20" spans="1:25" ht="15" x14ac:dyDescent="0.25">
      <c r="A20" s="28"/>
      <c r="B20" s="49">
        <f t="shared" si="6"/>
        <v>44941</v>
      </c>
      <c r="C20" s="50" t="str">
        <f>VLOOKUP(WEEKDAY(B20,2),tbDay[],3,FALSE) &amp; TEXT(B20," d")</f>
        <v>sø 15</v>
      </c>
      <c r="D20" s="4" t="str">
        <f>IFERROR(VLOOKUP(B20,tbCal1[],2,FALSE)&amp;" ","") &amp; IFERROR(VLOOKUP(B20,tbCal2[],2,FALSE),"")</f>
        <v/>
      </c>
      <c r="E20" s="5" t="str">
        <f t="shared" si="0"/>
        <v/>
      </c>
      <c r="F20" s="49">
        <f t="shared" si="7"/>
        <v>44972</v>
      </c>
      <c r="G20" s="50" t="str">
        <f>VLOOKUP(WEEKDAY(F20,2),tbDay[],3,FALSE) &amp; TEXT(F20," d")</f>
        <v>on 15</v>
      </c>
      <c r="H20" s="4" t="str">
        <f>IFERROR(VLOOKUP(F20,tbCal1[],2,FALSE),"") &amp; IFERROR(VLOOKUP(F20,tbCal2[],2,FALSE),"")</f>
        <v/>
      </c>
      <c r="I20" s="5" t="str">
        <f t="shared" si="1"/>
        <v/>
      </c>
      <c r="J20" s="49">
        <f t="shared" si="8"/>
        <v>45000</v>
      </c>
      <c r="K20" s="50" t="str">
        <f>VLOOKUP(WEEKDAY(J20,2),tbDay[],3,FALSE) &amp; TEXT(J20," d")</f>
        <v>on 15</v>
      </c>
      <c r="L20" s="4" t="str">
        <f>IFERROR(VLOOKUP(J20,tbCal1[],2,FALSE),"") &amp; IFERROR(VLOOKUP(J20,tbCal2[],2,FALSE),"")</f>
        <v/>
      </c>
      <c r="M20" s="5" t="str">
        <f t="shared" si="2"/>
        <v/>
      </c>
      <c r="N20" s="49">
        <f t="shared" si="9"/>
        <v>45031</v>
      </c>
      <c r="O20" s="50" t="str">
        <f>VLOOKUP(WEEKDAY(N20,2),tbDay[],3,FALSE) &amp; TEXT(N20," d")</f>
        <v>lø 15</v>
      </c>
      <c r="P20" s="4" t="str">
        <f>IFERROR(VLOOKUP(N20,tbCal1[],2,FALSE),"") &amp; IFERROR(" "&amp;VLOOKUP(N20,tbCal2[],2,FALSE),"")</f>
        <v/>
      </c>
      <c r="Q20" s="5" t="str">
        <f t="shared" si="3"/>
        <v/>
      </c>
      <c r="R20" s="49">
        <f t="shared" si="10"/>
        <v>45061</v>
      </c>
      <c r="S20" s="50" t="str">
        <f>VLOOKUP(WEEKDAY(R20,2),tbDay[],3,FALSE) &amp; TEXT(R20," d")</f>
        <v>ma 15</v>
      </c>
      <c r="T20" s="4" t="str">
        <f>IFERROR(VLOOKUP(R20,tbCal1[],2,FALSE),"") &amp; IFERROR(VLOOKUP(R20,tbCal2[],2,FALSE),"")</f>
        <v/>
      </c>
      <c r="U20" s="5">
        <f t="shared" si="4"/>
        <v>20</v>
      </c>
      <c r="V20" s="49">
        <f t="shared" si="11"/>
        <v>45092</v>
      </c>
      <c r="W20" s="50" t="str">
        <f>VLOOKUP(WEEKDAY(V20,2),tbDay[],3,FALSE) &amp; TEXT(V20," d")</f>
        <v>to 15</v>
      </c>
      <c r="X20" s="4" t="str">
        <f>IFERROR(VLOOKUP(V20,tbCal1[],2,FALSE),"") &amp; IFERROR(VLOOKUP(V20,tbCal2[],2,FALSE),"")</f>
        <v/>
      </c>
      <c r="Y20" s="5" t="str">
        <f t="shared" si="5"/>
        <v/>
      </c>
    </row>
    <row r="21" spans="1:25" ht="15" x14ac:dyDescent="0.25">
      <c r="A21" s="28"/>
      <c r="B21" s="49">
        <f t="shared" si="6"/>
        <v>44942</v>
      </c>
      <c r="C21" s="50" t="str">
        <f>VLOOKUP(WEEKDAY(B21,2),tbDay[],3,FALSE) &amp; TEXT(B21," d")</f>
        <v>ma 16</v>
      </c>
      <c r="D21" s="4" t="str">
        <f>IFERROR(VLOOKUP(B21,tbCal1[],2,FALSE)&amp;" ","") &amp; IFERROR(VLOOKUP(B21,tbCal2[],2,FALSE),"")</f>
        <v/>
      </c>
      <c r="E21" s="5">
        <f t="shared" si="0"/>
        <v>3</v>
      </c>
      <c r="F21" s="49">
        <f t="shared" si="7"/>
        <v>44973</v>
      </c>
      <c r="G21" s="50" t="str">
        <f>VLOOKUP(WEEKDAY(F21,2),tbDay[],3,FALSE) &amp; TEXT(F21," d")</f>
        <v>to 16</v>
      </c>
      <c r="H21" s="4" t="str">
        <f>IFERROR(VLOOKUP(F21,tbCal1[],2,FALSE),"") &amp; IFERROR(VLOOKUP(F21,tbCal2[],2,FALSE),"")</f>
        <v/>
      </c>
      <c r="I21" s="5" t="str">
        <f t="shared" si="1"/>
        <v/>
      </c>
      <c r="J21" s="49">
        <f t="shared" si="8"/>
        <v>45001</v>
      </c>
      <c r="K21" s="50" t="str">
        <f>VLOOKUP(WEEKDAY(J21,2),tbDay[],3,FALSE) &amp; TEXT(J21," d")</f>
        <v>to 16</v>
      </c>
      <c r="L21" s="4" t="str">
        <f>IFERROR(VLOOKUP(J21,tbCal1[],2,FALSE),"") &amp; IFERROR(VLOOKUP(J21,tbCal2[],2,FALSE),"")</f>
        <v/>
      </c>
      <c r="M21" s="5" t="str">
        <f t="shared" si="2"/>
        <v/>
      </c>
      <c r="N21" s="49">
        <f t="shared" si="9"/>
        <v>45032</v>
      </c>
      <c r="O21" s="50" t="str">
        <f>VLOOKUP(WEEKDAY(N21,2),tbDay[],3,FALSE) &amp; TEXT(N21," d")</f>
        <v>sø 16</v>
      </c>
      <c r="P21" s="4" t="str">
        <f>IFERROR(VLOOKUP(N21,tbCal1[],2,FALSE),"") &amp; IFERROR(" "&amp;VLOOKUP(N21,tbCal2[],2,FALSE),"")</f>
        <v xml:space="preserve"> Dronning Margrethe II</v>
      </c>
      <c r="Q21" s="5" t="str">
        <f t="shared" si="3"/>
        <v/>
      </c>
      <c r="R21" s="49">
        <f t="shared" si="10"/>
        <v>45062</v>
      </c>
      <c r="S21" s="50" t="str">
        <f>VLOOKUP(WEEKDAY(R21,2),tbDay[],3,FALSE) &amp; TEXT(R21," d")</f>
        <v>ti 16</v>
      </c>
      <c r="T21" s="4" t="str">
        <f>IFERROR(VLOOKUP(R21,tbCal1[],2,FALSE),"") &amp; IFERROR(VLOOKUP(R21,tbCal2[],2,FALSE),"")</f>
        <v/>
      </c>
      <c r="U21" s="5" t="str">
        <f t="shared" si="4"/>
        <v/>
      </c>
      <c r="V21" s="49">
        <f t="shared" si="11"/>
        <v>45093</v>
      </c>
      <c r="W21" s="50" t="str">
        <f>VLOOKUP(WEEKDAY(V21,2),tbDay[],3,FALSE) &amp; TEXT(V21," d")</f>
        <v>fr 16</v>
      </c>
      <c r="X21" s="4" t="str">
        <f>IFERROR(VLOOKUP(V21,tbCal1[],2,FALSE),"") &amp; IFERROR(VLOOKUP(V21,tbCal2[],2,FALSE),"")</f>
        <v/>
      </c>
      <c r="Y21" s="5" t="str">
        <f t="shared" si="5"/>
        <v/>
      </c>
    </row>
    <row r="22" spans="1:25" ht="15" x14ac:dyDescent="0.25">
      <c r="A22" s="28"/>
      <c r="B22" s="49">
        <f t="shared" si="6"/>
        <v>44943</v>
      </c>
      <c r="C22" s="50" t="str">
        <f>VLOOKUP(WEEKDAY(B22,2),tbDay[],3,FALSE) &amp; TEXT(B22," d")</f>
        <v>ti 17</v>
      </c>
      <c r="D22" s="4" t="str">
        <f>IFERROR(VLOOKUP(B22,tbCal1[],2,FALSE)&amp;" ","") &amp; IFERROR(VLOOKUP(B22,tbCal2[],2,FALSE),"")</f>
        <v/>
      </c>
      <c r="E22" s="5" t="str">
        <f t="shared" si="0"/>
        <v/>
      </c>
      <c r="F22" s="49">
        <f t="shared" si="7"/>
        <v>44974</v>
      </c>
      <c r="G22" s="50" t="str">
        <f>VLOOKUP(WEEKDAY(F22,2),tbDay[],3,FALSE) &amp; TEXT(F22," d")</f>
        <v>fr 17</v>
      </c>
      <c r="H22" s="4" t="str">
        <f>IFERROR(VLOOKUP(F22,tbCal1[],2,FALSE),"") &amp; IFERROR(VLOOKUP(F22,tbCal2[],2,FALSE),"")</f>
        <v/>
      </c>
      <c r="I22" s="5" t="str">
        <f t="shared" si="1"/>
        <v/>
      </c>
      <c r="J22" s="49">
        <f t="shared" si="8"/>
        <v>45002</v>
      </c>
      <c r="K22" s="50" t="str">
        <f>VLOOKUP(WEEKDAY(J22,2),tbDay[],3,FALSE) &amp; TEXT(J22," d")</f>
        <v>fr 17</v>
      </c>
      <c r="L22" s="4" t="str">
        <f>IFERROR(VLOOKUP(J22,tbCal1[],2,FALSE),"") &amp; IFERROR(VLOOKUP(J22,tbCal2[],2,FALSE),"")</f>
        <v/>
      </c>
      <c r="M22" s="5" t="str">
        <f t="shared" si="2"/>
        <v/>
      </c>
      <c r="N22" s="49">
        <f t="shared" si="9"/>
        <v>45033</v>
      </c>
      <c r="O22" s="50" t="str">
        <f>VLOOKUP(WEEKDAY(N22,2),tbDay[],3,FALSE) &amp; TEXT(N22," d")</f>
        <v>ma 17</v>
      </c>
      <c r="P22" s="4" t="str">
        <f>IFERROR(VLOOKUP(N22,tbCal1[],2,FALSE),"") &amp; IFERROR(" "&amp;VLOOKUP(N22,tbCal2[],2,FALSE),"")</f>
        <v/>
      </c>
      <c r="Q22" s="5">
        <f t="shared" si="3"/>
        <v>16</v>
      </c>
      <c r="R22" s="49">
        <f t="shared" si="10"/>
        <v>45063</v>
      </c>
      <c r="S22" s="50" t="str">
        <f>VLOOKUP(WEEKDAY(R22,2),tbDay[],3,FALSE) &amp; TEXT(R22," d")</f>
        <v>on 17</v>
      </c>
      <c r="T22" s="4" t="str">
        <f>IFERROR(VLOOKUP(R22,tbCal1[],2,FALSE),"") &amp; IFERROR(VLOOKUP(R22,tbCal2[],2,FALSE),"")</f>
        <v/>
      </c>
      <c r="U22" s="5" t="str">
        <f t="shared" si="4"/>
        <v/>
      </c>
      <c r="V22" s="49">
        <f t="shared" si="11"/>
        <v>45094</v>
      </c>
      <c r="W22" s="50" t="str">
        <f>VLOOKUP(WEEKDAY(V22,2),tbDay[],3,FALSE) &amp; TEXT(V22," d")</f>
        <v>lø 17</v>
      </c>
      <c r="X22" s="4" t="str">
        <f>IFERROR(VLOOKUP(V22,tbCal1[],2,FALSE),"") &amp; IFERROR(VLOOKUP(V22,tbCal2[],2,FALSE),"")</f>
        <v/>
      </c>
      <c r="Y22" s="5" t="str">
        <f t="shared" si="5"/>
        <v/>
      </c>
    </row>
    <row r="23" spans="1:25" ht="15" x14ac:dyDescent="0.25">
      <c r="A23" s="28"/>
      <c r="B23" s="49">
        <f t="shared" si="6"/>
        <v>44944</v>
      </c>
      <c r="C23" s="50" t="str">
        <f>VLOOKUP(WEEKDAY(B23,2),tbDay[],3,FALSE) &amp; TEXT(B23," d")</f>
        <v>on 18</v>
      </c>
      <c r="D23" s="4" t="str">
        <f>IFERROR(VLOOKUP(B23,tbCal1[],2,FALSE)&amp;" ","") &amp; IFERROR(VLOOKUP(B23,tbCal2[],2,FALSE),"")</f>
        <v/>
      </c>
      <c r="E23" s="5" t="str">
        <f t="shared" si="0"/>
        <v/>
      </c>
      <c r="F23" s="49">
        <f t="shared" si="7"/>
        <v>44975</v>
      </c>
      <c r="G23" s="50" t="str">
        <f>VLOOKUP(WEEKDAY(F23,2),tbDay[],3,FALSE) &amp; TEXT(F23," d")</f>
        <v>lø 18</v>
      </c>
      <c r="H23" s="4" t="str">
        <f>IFERROR(VLOOKUP(F23,tbCal1[],2,FALSE),"") &amp; IFERROR(VLOOKUP(F23,tbCal2[],2,FALSE),"")</f>
        <v/>
      </c>
      <c r="I23" s="5" t="str">
        <f t="shared" si="1"/>
        <v/>
      </c>
      <c r="J23" s="49">
        <f t="shared" si="8"/>
        <v>45003</v>
      </c>
      <c r="K23" s="50" t="str">
        <f>VLOOKUP(WEEKDAY(J23,2),tbDay[],3,FALSE) &amp; TEXT(J23," d")</f>
        <v>lø 18</v>
      </c>
      <c r="L23" s="4" t="str">
        <f>IFERROR(VLOOKUP(J23,tbCal1[],2,FALSE),"") &amp; IFERROR(VLOOKUP(J23,tbCal2[],2,FALSE),"")</f>
        <v/>
      </c>
      <c r="M23" s="5" t="str">
        <f t="shared" si="2"/>
        <v/>
      </c>
      <c r="N23" s="49">
        <f t="shared" si="9"/>
        <v>45034</v>
      </c>
      <c r="O23" s="50" t="str">
        <f>VLOOKUP(WEEKDAY(N23,2),tbDay[],3,FALSE) &amp; TEXT(N23," d")</f>
        <v>ti 18</v>
      </c>
      <c r="P23" s="4" t="str">
        <f>IFERROR(VLOOKUP(N23,tbCal1[],2,FALSE),"") &amp; IFERROR(" "&amp;VLOOKUP(N23,tbCal2[],2,FALSE),"")</f>
        <v/>
      </c>
      <c r="Q23" s="5" t="str">
        <f t="shared" si="3"/>
        <v/>
      </c>
      <c r="R23" s="49">
        <f t="shared" si="10"/>
        <v>45064</v>
      </c>
      <c r="S23" s="50" t="str">
        <f>VLOOKUP(WEEKDAY(R23,2),tbDay[],3,FALSE) &amp; TEXT(R23," d")</f>
        <v>to 18</v>
      </c>
      <c r="T23" s="4" t="str">
        <f>IFERROR(VLOOKUP(R23,tbCal1[],2,FALSE),"") &amp; IFERROR(VLOOKUP(R23,tbCal2[],2,FALSE),"")</f>
        <v>Kristi Himmelfart</v>
      </c>
      <c r="U23" s="5" t="str">
        <f t="shared" si="4"/>
        <v/>
      </c>
      <c r="V23" s="49">
        <f t="shared" si="11"/>
        <v>45095</v>
      </c>
      <c r="W23" s="50" t="str">
        <f>VLOOKUP(WEEKDAY(V23,2),tbDay[],3,FALSE) &amp; TEXT(V23," d")</f>
        <v>sø 18</v>
      </c>
      <c r="X23" s="4" t="str">
        <f>IFERROR(VLOOKUP(V23,tbCal1[],2,FALSE),"") &amp; IFERROR(VLOOKUP(V23,tbCal2[],2,FALSE),"")</f>
        <v/>
      </c>
      <c r="Y23" s="5" t="str">
        <f t="shared" si="5"/>
        <v/>
      </c>
    </row>
    <row r="24" spans="1:25" ht="15" x14ac:dyDescent="0.25">
      <c r="A24" s="28"/>
      <c r="B24" s="49">
        <f t="shared" si="6"/>
        <v>44945</v>
      </c>
      <c r="C24" s="50" t="str">
        <f>VLOOKUP(WEEKDAY(B24,2),tbDay[],3,FALSE) &amp; TEXT(B24," d")</f>
        <v>to 19</v>
      </c>
      <c r="D24" s="4" t="str">
        <f>IFERROR(VLOOKUP(B24,tbCal1[],2,FALSE)&amp;" ","") &amp; IFERROR(VLOOKUP(B24,tbCal2[],2,FALSE),"")</f>
        <v/>
      </c>
      <c r="E24" s="5" t="str">
        <f t="shared" si="0"/>
        <v/>
      </c>
      <c r="F24" s="49">
        <f t="shared" si="7"/>
        <v>44976</v>
      </c>
      <c r="G24" s="50" t="str">
        <f>VLOOKUP(WEEKDAY(F24,2),tbDay[],3,FALSE) &amp; TEXT(F24," d")</f>
        <v>sø 19</v>
      </c>
      <c r="H24" s="4" t="str">
        <f>IFERROR(VLOOKUP(F24,tbCal1[],2,FALSE),"") &amp; IFERROR(VLOOKUP(F24,tbCal2[],2,FALSE),"")</f>
        <v>Fastelavn</v>
      </c>
      <c r="I24" s="5" t="str">
        <f t="shared" si="1"/>
        <v/>
      </c>
      <c r="J24" s="49">
        <f t="shared" si="8"/>
        <v>45004</v>
      </c>
      <c r="K24" s="50" t="str">
        <f>VLOOKUP(WEEKDAY(J24,2),tbDay[],3,FALSE) &amp; TEXT(J24," d")</f>
        <v>sø 19</v>
      </c>
      <c r="L24" s="4" t="str">
        <f>IFERROR(VLOOKUP(J24,tbCal1[],2,FALSE),"") &amp; IFERROR(VLOOKUP(J24,tbCal2[],2,FALSE),"")</f>
        <v/>
      </c>
      <c r="M24" s="5" t="str">
        <f t="shared" si="2"/>
        <v/>
      </c>
      <c r="N24" s="49">
        <f t="shared" si="9"/>
        <v>45035</v>
      </c>
      <c r="O24" s="50" t="str">
        <f>VLOOKUP(WEEKDAY(N24,2),tbDay[],3,FALSE) &amp; TEXT(N24," d")</f>
        <v>on 19</v>
      </c>
      <c r="P24" s="4" t="str">
        <f>IFERROR(VLOOKUP(N24,tbCal1[],2,FALSE),"") &amp; IFERROR(" "&amp;VLOOKUP(N24,tbCal2[],2,FALSE),"")</f>
        <v/>
      </c>
      <c r="Q24" s="5" t="str">
        <f t="shared" si="3"/>
        <v/>
      </c>
      <c r="R24" s="49">
        <f t="shared" si="10"/>
        <v>45065</v>
      </c>
      <c r="S24" s="50" t="str">
        <f>VLOOKUP(WEEKDAY(R24,2),tbDay[],3,FALSE) &amp; TEXT(R24," d")</f>
        <v>fr 19</v>
      </c>
      <c r="T24" s="4" t="str">
        <f>IFERROR(VLOOKUP(R24,tbCal1[],2,FALSE),"") &amp; IFERROR(VLOOKUP(R24,tbCal2[],2,FALSE),"")</f>
        <v/>
      </c>
      <c r="U24" s="5" t="str">
        <f t="shared" si="4"/>
        <v/>
      </c>
      <c r="V24" s="49">
        <f t="shared" si="11"/>
        <v>45096</v>
      </c>
      <c r="W24" s="50" t="str">
        <f>VLOOKUP(WEEKDAY(V24,2),tbDay[],3,FALSE) &amp; TEXT(V24," d")</f>
        <v>ma 19</v>
      </c>
      <c r="X24" s="4" t="str">
        <f>IFERROR(VLOOKUP(V24,tbCal1[],2,FALSE),"") &amp; IFERROR(VLOOKUP(V24,tbCal2[],2,FALSE),"")</f>
        <v/>
      </c>
      <c r="Y24" s="5">
        <f t="shared" si="5"/>
        <v>25</v>
      </c>
    </row>
    <row r="25" spans="1:25" ht="15" x14ac:dyDescent="0.25">
      <c r="A25" s="28"/>
      <c r="B25" s="49">
        <f t="shared" si="6"/>
        <v>44946</v>
      </c>
      <c r="C25" s="50" t="str">
        <f>VLOOKUP(WEEKDAY(B25,2),tbDay[],3,FALSE) &amp; TEXT(B25," d")</f>
        <v>fr 20</v>
      </c>
      <c r="D25" s="4" t="str">
        <f>IFERROR(VLOOKUP(B25,tbCal1[],2,FALSE)&amp;" ","") &amp; IFERROR(VLOOKUP(B25,tbCal2[],2,FALSE),"")</f>
        <v/>
      </c>
      <c r="E25" s="5" t="str">
        <f t="shared" si="0"/>
        <v/>
      </c>
      <c r="F25" s="49">
        <f t="shared" si="7"/>
        <v>44977</v>
      </c>
      <c r="G25" s="50" t="str">
        <f>VLOOKUP(WEEKDAY(F25,2),tbDay[],3,FALSE) &amp; TEXT(F25," d")</f>
        <v>ma 20</v>
      </c>
      <c r="H25" s="4" t="str">
        <f>IFERROR(VLOOKUP(F25,tbCal1[],2,FALSE),"") &amp; IFERROR(VLOOKUP(F25,tbCal2[],2,FALSE),"")</f>
        <v/>
      </c>
      <c r="I25" s="5">
        <f t="shared" si="1"/>
        <v>8</v>
      </c>
      <c r="J25" s="49">
        <f t="shared" si="8"/>
        <v>45005</v>
      </c>
      <c r="K25" s="50" t="str">
        <f>VLOOKUP(WEEKDAY(J25,2),tbDay[],3,FALSE) &amp; TEXT(J25," d")</f>
        <v>ma 20</v>
      </c>
      <c r="L25" s="4" t="str">
        <f>IFERROR(VLOOKUP(J25,tbCal1[],2,FALSE),"") &amp; IFERROR(VLOOKUP(J25,tbCal2[],2,FALSE),"")</f>
        <v/>
      </c>
      <c r="M25" s="5">
        <f t="shared" si="2"/>
        <v>12</v>
      </c>
      <c r="N25" s="49">
        <f t="shared" si="9"/>
        <v>45036</v>
      </c>
      <c r="O25" s="50" t="str">
        <f>VLOOKUP(WEEKDAY(N25,2),tbDay[],3,FALSE) &amp; TEXT(N25," d")</f>
        <v>to 20</v>
      </c>
      <c r="P25" s="4" t="str">
        <f>IFERROR(VLOOKUP(N25,tbCal1[],2,FALSE),"") &amp; IFERROR(" "&amp;VLOOKUP(N25,tbCal2[],2,FALSE),"")</f>
        <v/>
      </c>
      <c r="Q25" s="5" t="str">
        <f t="shared" si="3"/>
        <v/>
      </c>
      <c r="R25" s="49">
        <f t="shared" si="10"/>
        <v>45066</v>
      </c>
      <c r="S25" s="50" t="str">
        <f>VLOOKUP(WEEKDAY(R25,2),tbDay[],3,FALSE) &amp; TEXT(R25," d")</f>
        <v>lø 20</v>
      </c>
      <c r="T25" s="4" t="str">
        <f>IFERROR(VLOOKUP(R25,tbCal1[],2,FALSE),"") &amp; IFERROR(VLOOKUP(R25,tbCal2[],2,FALSE),"")</f>
        <v/>
      </c>
      <c r="U25" s="5" t="str">
        <f t="shared" si="4"/>
        <v/>
      </c>
      <c r="V25" s="49">
        <f t="shared" si="11"/>
        <v>45097</v>
      </c>
      <c r="W25" s="50" t="str">
        <f>VLOOKUP(WEEKDAY(V25,2),tbDay[],3,FALSE) &amp; TEXT(V25," d")</f>
        <v>ti 20</v>
      </c>
      <c r="X25" s="4" t="str">
        <f>IFERROR(VLOOKUP(V25,tbCal1[],2,FALSE),"") &amp; IFERROR(VLOOKUP(V25,tbCal2[],2,FALSE),"")</f>
        <v/>
      </c>
      <c r="Y25" s="5" t="str">
        <f t="shared" si="5"/>
        <v/>
      </c>
    </row>
    <row r="26" spans="1:25" ht="15" x14ac:dyDescent="0.25">
      <c r="A26" s="28"/>
      <c r="B26" s="49">
        <f t="shared" si="6"/>
        <v>44947</v>
      </c>
      <c r="C26" s="50" t="str">
        <f>VLOOKUP(WEEKDAY(B26,2),tbDay[],3,FALSE) &amp; TEXT(B26," d")</f>
        <v>lø 21</v>
      </c>
      <c r="D26" s="4" t="str">
        <f>IFERROR(VLOOKUP(B26,tbCal1[],2,FALSE)&amp;" ","") &amp; IFERROR(VLOOKUP(B26,tbCal2[],2,FALSE),"")</f>
        <v/>
      </c>
      <c r="E26" s="5" t="str">
        <f t="shared" si="0"/>
        <v/>
      </c>
      <c r="F26" s="49">
        <f t="shared" si="7"/>
        <v>44978</v>
      </c>
      <c r="G26" s="50" t="str">
        <f>VLOOKUP(WEEKDAY(F26,2),tbDay[],3,FALSE) &amp; TEXT(F26," d")</f>
        <v>ti 21</v>
      </c>
      <c r="H26" s="4" t="str">
        <f>IFERROR(VLOOKUP(F26,tbCal1[],2,FALSE),"") &amp; IFERROR(VLOOKUP(F26,tbCal2[],2,FALSE),"")</f>
        <v/>
      </c>
      <c r="I26" s="5" t="str">
        <f t="shared" si="1"/>
        <v/>
      </c>
      <c r="J26" s="49">
        <f t="shared" si="8"/>
        <v>45006</v>
      </c>
      <c r="K26" s="50" t="str">
        <f>VLOOKUP(WEEKDAY(J26,2),tbDay[],3,FALSE) &amp; TEXT(J26," d")</f>
        <v>ti 21</v>
      </c>
      <c r="L26" s="4" t="str">
        <f>IFERROR(VLOOKUP(J26,tbCal1[],2,FALSE),"") &amp; IFERROR(VLOOKUP(J26,tbCal2[],2,FALSE),"")</f>
        <v/>
      </c>
      <c r="M26" s="5" t="str">
        <f t="shared" si="2"/>
        <v/>
      </c>
      <c r="N26" s="49">
        <f t="shared" si="9"/>
        <v>45037</v>
      </c>
      <c r="O26" s="50" t="str">
        <f>VLOOKUP(WEEKDAY(N26,2),tbDay[],3,FALSE) &amp; TEXT(N26," d")</f>
        <v>fr 21</v>
      </c>
      <c r="P26" s="4" t="str">
        <f>IFERROR(VLOOKUP(N26,tbCal1[],2,FALSE),"") &amp; IFERROR(" "&amp;VLOOKUP(N26,tbCal2[],2,FALSE),"")</f>
        <v xml:space="preserve"> Prinsesse Isabella</v>
      </c>
      <c r="Q26" s="5" t="str">
        <f t="shared" si="3"/>
        <v/>
      </c>
      <c r="R26" s="49">
        <f t="shared" si="10"/>
        <v>45067</v>
      </c>
      <c r="S26" s="50" t="str">
        <f>VLOOKUP(WEEKDAY(R26,2),tbDay[],3,FALSE) &amp; TEXT(R26," d")</f>
        <v>sø 21</v>
      </c>
      <c r="T26" s="4" t="str">
        <f>IFERROR(VLOOKUP(R26,tbCal1[],2,FALSE),"") &amp; IFERROR(VLOOKUP(R26,tbCal2[],2,FALSE),"")</f>
        <v/>
      </c>
      <c r="U26" s="5" t="str">
        <f t="shared" si="4"/>
        <v/>
      </c>
      <c r="V26" s="49">
        <f t="shared" si="11"/>
        <v>45098</v>
      </c>
      <c r="W26" s="50" t="str">
        <f>VLOOKUP(WEEKDAY(V26,2),tbDay[],3,FALSE) &amp; TEXT(V26," d")</f>
        <v>on 21</v>
      </c>
      <c r="X26" s="4" t="str">
        <f>IFERROR(VLOOKUP(V26,tbCal1[],2,FALSE),"") &amp; IFERROR(VLOOKUP(V26,tbCal2[],2,FALSE),"")</f>
        <v>Grønlands Nationaldag</v>
      </c>
      <c r="Y26" s="5" t="str">
        <f t="shared" si="5"/>
        <v/>
      </c>
    </row>
    <row r="27" spans="1:25" ht="15" x14ac:dyDescent="0.25">
      <c r="A27" s="28"/>
      <c r="B27" s="49">
        <f t="shared" si="6"/>
        <v>44948</v>
      </c>
      <c r="C27" s="50" t="str">
        <f>VLOOKUP(WEEKDAY(B27,2),tbDay[],3,FALSE) &amp; TEXT(B27," d")</f>
        <v>sø 22</v>
      </c>
      <c r="D27" s="4" t="str">
        <f>IFERROR(VLOOKUP(B27,tbCal1[],2,FALSE)&amp;" ","") &amp; IFERROR(VLOOKUP(B27,tbCal2[],2,FALSE),"")</f>
        <v/>
      </c>
      <c r="E27" s="5" t="str">
        <f t="shared" si="0"/>
        <v/>
      </c>
      <c r="F27" s="49">
        <f t="shared" si="7"/>
        <v>44979</v>
      </c>
      <c r="G27" s="50" t="str">
        <f>VLOOKUP(WEEKDAY(F27,2),tbDay[],3,FALSE) &amp; TEXT(F27," d")</f>
        <v>on 22</v>
      </c>
      <c r="H27" s="4" t="str">
        <f>IFERROR(VLOOKUP(F27,tbCal1[],2,FALSE),"") &amp; IFERROR(VLOOKUP(F27,tbCal2[],2,FALSE),"")</f>
        <v/>
      </c>
      <c r="I27" s="5" t="str">
        <f t="shared" si="1"/>
        <v/>
      </c>
      <c r="J27" s="49">
        <f t="shared" si="8"/>
        <v>45007</v>
      </c>
      <c r="K27" s="50" t="str">
        <f>VLOOKUP(WEEKDAY(J27,2),tbDay[],3,FALSE) &amp; TEXT(J27," d")</f>
        <v>on 22</v>
      </c>
      <c r="L27" s="4" t="str">
        <f>IFERROR(VLOOKUP(J27,tbCal1[],2,FALSE),"") &amp; IFERROR(VLOOKUP(J27,tbCal2[],2,FALSE),"")</f>
        <v/>
      </c>
      <c r="M27" s="5" t="str">
        <f t="shared" si="2"/>
        <v/>
      </c>
      <c r="N27" s="49">
        <f t="shared" si="9"/>
        <v>45038</v>
      </c>
      <c r="O27" s="50" t="str">
        <f>VLOOKUP(WEEKDAY(N27,2),tbDay[],3,FALSE) &amp; TEXT(N27," d")</f>
        <v>lø 22</v>
      </c>
      <c r="P27" s="4" t="str">
        <f>IFERROR(VLOOKUP(N27,tbCal1[],2,FALSE),"") &amp; IFERROR(" "&amp;VLOOKUP(N27,tbCal2[],2,FALSE),"")</f>
        <v/>
      </c>
      <c r="Q27" s="5" t="str">
        <f t="shared" si="3"/>
        <v/>
      </c>
      <c r="R27" s="49">
        <f t="shared" si="10"/>
        <v>45068</v>
      </c>
      <c r="S27" s="50" t="str">
        <f>VLOOKUP(WEEKDAY(R27,2),tbDay[],3,FALSE) &amp; TEXT(R27," d")</f>
        <v>ma 22</v>
      </c>
      <c r="T27" s="4" t="str">
        <f>IFERROR(VLOOKUP(R27,tbCal1[],2,FALSE),"") &amp; IFERROR(VLOOKUP(R27,tbCal2[],2,FALSE),"")</f>
        <v/>
      </c>
      <c r="U27" s="5">
        <f t="shared" si="4"/>
        <v>21</v>
      </c>
      <c r="V27" s="49">
        <f t="shared" si="11"/>
        <v>45099</v>
      </c>
      <c r="W27" s="50" t="str">
        <f>VLOOKUP(WEEKDAY(V27,2),tbDay[],3,FALSE) &amp; TEXT(V27," d")</f>
        <v>to 22</v>
      </c>
      <c r="X27" s="4" t="str">
        <f>IFERROR(VLOOKUP(V27,tbCal1[],2,FALSE),"") &amp; IFERROR(VLOOKUP(V27,tbCal2[],2,FALSE),"")</f>
        <v/>
      </c>
      <c r="Y27" s="5" t="str">
        <f t="shared" si="5"/>
        <v/>
      </c>
    </row>
    <row r="28" spans="1:25" ht="15" x14ac:dyDescent="0.25">
      <c r="A28" s="28"/>
      <c r="B28" s="49">
        <f t="shared" si="6"/>
        <v>44949</v>
      </c>
      <c r="C28" s="50" t="str">
        <f>VLOOKUP(WEEKDAY(B28,2),tbDay[],3,FALSE) &amp; TEXT(B28," d")</f>
        <v>ma 23</v>
      </c>
      <c r="D28" s="4" t="str">
        <f>IFERROR(VLOOKUP(B28,tbCal1[],2,FALSE)&amp;" ","") &amp; IFERROR(VLOOKUP(B28,tbCal2[],2,FALSE),"")</f>
        <v/>
      </c>
      <c r="E28" s="5">
        <f t="shared" si="0"/>
        <v>4</v>
      </c>
      <c r="F28" s="49">
        <f t="shared" si="7"/>
        <v>44980</v>
      </c>
      <c r="G28" s="50" t="str">
        <f>VLOOKUP(WEEKDAY(F28,2),tbDay[],3,FALSE) &amp; TEXT(F28," d")</f>
        <v>to 23</v>
      </c>
      <c r="H28" s="4" t="str">
        <f>IFERROR(VLOOKUP(F28,tbCal1[],2,FALSE),"") &amp; IFERROR(VLOOKUP(F28,tbCal2[],2,FALSE),"")</f>
        <v/>
      </c>
      <c r="I28" s="5" t="str">
        <f t="shared" si="1"/>
        <v/>
      </c>
      <c r="J28" s="49">
        <f t="shared" si="8"/>
        <v>45008</v>
      </c>
      <c r="K28" s="50" t="str">
        <f>VLOOKUP(WEEKDAY(J28,2),tbDay[],3,FALSE) &amp; TEXT(J28," d")</f>
        <v>to 23</v>
      </c>
      <c r="L28" s="4" t="str">
        <f>IFERROR(VLOOKUP(J28,tbCal1[],2,FALSE),"") &amp; IFERROR(VLOOKUP(J28,tbCal2[],2,FALSE),"")</f>
        <v/>
      </c>
      <c r="M28" s="5" t="str">
        <f t="shared" si="2"/>
        <v/>
      </c>
      <c r="N28" s="49">
        <f t="shared" si="9"/>
        <v>45039</v>
      </c>
      <c r="O28" s="50" t="str">
        <f>VLOOKUP(WEEKDAY(N28,2),tbDay[],3,FALSE) &amp; TEXT(N28," d")</f>
        <v>sø 23</v>
      </c>
      <c r="P28" s="4" t="str">
        <f>IFERROR(VLOOKUP(N28,tbCal1[],2,FALSE),"") &amp; IFERROR(" "&amp;VLOOKUP(N28,tbCal2[],2,FALSE),"")</f>
        <v/>
      </c>
      <c r="Q28" s="5" t="str">
        <f t="shared" si="3"/>
        <v/>
      </c>
      <c r="R28" s="49">
        <f t="shared" si="10"/>
        <v>45069</v>
      </c>
      <c r="S28" s="50" t="str">
        <f>VLOOKUP(WEEKDAY(R28,2),tbDay[],3,FALSE) &amp; TEXT(R28," d")</f>
        <v>ti 23</v>
      </c>
      <c r="T28" s="4" t="str">
        <f>IFERROR(VLOOKUP(R28,tbCal1[],2,FALSE),"") &amp; IFERROR(VLOOKUP(R28,tbCal2[],2,FALSE),"")</f>
        <v/>
      </c>
      <c r="U28" s="5" t="str">
        <f t="shared" si="4"/>
        <v/>
      </c>
      <c r="V28" s="49">
        <f t="shared" si="11"/>
        <v>45100</v>
      </c>
      <c r="W28" s="50" t="str">
        <f>VLOOKUP(WEEKDAY(V28,2),tbDay[],3,FALSE) &amp; TEXT(V28," d")</f>
        <v>fr 23</v>
      </c>
      <c r="X28" s="4" t="str">
        <f>IFERROR(VLOOKUP(V28,tbCal1[],2,FALSE),"") &amp; IFERROR(VLOOKUP(V28,tbCal2[],2,FALSE),"")</f>
        <v>Sankt Hans Aften</v>
      </c>
      <c r="Y28" s="5" t="str">
        <f t="shared" si="5"/>
        <v/>
      </c>
    </row>
    <row r="29" spans="1:25" ht="15" x14ac:dyDescent="0.25">
      <c r="A29" s="28"/>
      <c r="B29" s="49">
        <f t="shared" si="6"/>
        <v>44950</v>
      </c>
      <c r="C29" s="50" t="str">
        <f>VLOOKUP(WEEKDAY(B29,2),tbDay[],3,FALSE) &amp; TEXT(B29," d")</f>
        <v>ti 24</v>
      </c>
      <c r="D29" s="4" t="str">
        <f>IFERROR(VLOOKUP(B29,tbCal1[],2,FALSE)&amp;" ","") &amp; IFERROR(VLOOKUP(B29,tbCal2[],2,FALSE),"")</f>
        <v>Prinsesse Athena</v>
      </c>
      <c r="E29" s="5" t="str">
        <f t="shared" si="0"/>
        <v/>
      </c>
      <c r="F29" s="49">
        <f t="shared" si="7"/>
        <v>44981</v>
      </c>
      <c r="G29" s="50" t="str">
        <f>VLOOKUP(WEEKDAY(F29,2),tbDay[],3,FALSE) &amp; TEXT(F29," d")</f>
        <v>fr 24</v>
      </c>
      <c r="H29" s="4" t="str">
        <f>IFERROR(VLOOKUP(F29,tbCal1[],2,FALSE),"") &amp; IFERROR(VLOOKUP(F29,tbCal2[],2,FALSE),"")</f>
        <v/>
      </c>
      <c r="I29" s="5" t="str">
        <f t="shared" si="1"/>
        <v/>
      </c>
      <c r="J29" s="49">
        <f t="shared" si="8"/>
        <v>45009</v>
      </c>
      <c r="K29" s="50" t="str">
        <f>VLOOKUP(WEEKDAY(J29,2),tbDay[],3,FALSE) &amp; TEXT(J29," d")</f>
        <v>fr 24</v>
      </c>
      <c r="L29" s="4" t="str">
        <f>IFERROR(VLOOKUP(J29,tbCal1[],2,FALSE),"") &amp; IFERROR(VLOOKUP(J29,tbCal2[],2,FALSE),"")</f>
        <v/>
      </c>
      <c r="M29" s="5" t="str">
        <f t="shared" si="2"/>
        <v/>
      </c>
      <c r="N29" s="49">
        <f t="shared" si="9"/>
        <v>45040</v>
      </c>
      <c r="O29" s="50" t="str">
        <f>VLOOKUP(WEEKDAY(N29,2),tbDay[],3,FALSE) &amp; TEXT(N29," d")</f>
        <v>ma 24</v>
      </c>
      <c r="P29" s="4" t="str">
        <f>IFERROR(VLOOKUP(N29,tbCal1[],2,FALSE),"") &amp; IFERROR(" "&amp;VLOOKUP(N29,tbCal2[],2,FALSE),"")</f>
        <v/>
      </c>
      <c r="Q29" s="5">
        <f t="shared" si="3"/>
        <v>17</v>
      </c>
      <c r="R29" s="49">
        <f t="shared" si="10"/>
        <v>45070</v>
      </c>
      <c r="S29" s="50" t="str">
        <f>VLOOKUP(WEEKDAY(R29,2),tbDay[],3,FALSE) &amp; TEXT(R29," d")</f>
        <v>on 24</v>
      </c>
      <c r="T29" s="4" t="str">
        <f>IFERROR(VLOOKUP(R29,tbCal1[],2,FALSE),"") &amp; IFERROR(VLOOKUP(R29,tbCal2[],2,FALSE),"")</f>
        <v/>
      </c>
      <c r="U29" s="5" t="str">
        <f t="shared" si="4"/>
        <v/>
      </c>
      <c r="V29" s="49">
        <f t="shared" si="11"/>
        <v>45101</v>
      </c>
      <c r="W29" s="50" t="str">
        <f>VLOOKUP(WEEKDAY(V29,2),tbDay[],3,FALSE) &amp; TEXT(V29," d")</f>
        <v>lø 24</v>
      </c>
      <c r="X29" s="4" t="str">
        <f>IFERROR(VLOOKUP(V29,tbCal1[],2,FALSE),"") &amp; IFERROR(VLOOKUP(V29,tbCal2[],2,FALSE),"")</f>
        <v/>
      </c>
      <c r="Y29" s="5" t="str">
        <f t="shared" si="5"/>
        <v/>
      </c>
    </row>
    <row r="30" spans="1:25" ht="15" x14ac:dyDescent="0.25">
      <c r="A30" s="28"/>
      <c r="B30" s="49">
        <f t="shared" si="6"/>
        <v>44951</v>
      </c>
      <c r="C30" s="50" t="str">
        <f>VLOOKUP(WEEKDAY(B30,2),tbDay[],3,FALSE) &amp; TEXT(B30," d")</f>
        <v>on 25</v>
      </c>
      <c r="D30" s="4" t="str">
        <f>IFERROR(VLOOKUP(B30,tbCal1[],2,FALSE)&amp;" ","") &amp; IFERROR(VLOOKUP(B30,tbCal2[],2,FALSE),"")</f>
        <v/>
      </c>
      <c r="E30" s="5" t="str">
        <f t="shared" si="0"/>
        <v/>
      </c>
      <c r="F30" s="49">
        <f t="shared" si="7"/>
        <v>44982</v>
      </c>
      <c r="G30" s="50" t="str">
        <f>VLOOKUP(WEEKDAY(F30,2),tbDay[],3,FALSE) &amp; TEXT(F30," d")</f>
        <v>lø 25</v>
      </c>
      <c r="H30" s="4" t="str">
        <f>IFERROR(VLOOKUP(F30,tbCal1[],2,FALSE),"") &amp; IFERROR(VLOOKUP(F30,tbCal2[],2,FALSE),"")</f>
        <v/>
      </c>
      <c r="I30" s="5" t="str">
        <f t="shared" si="1"/>
        <v/>
      </c>
      <c r="J30" s="49">
        <f t="shared" si="8"/>
        <v>45010</v>
      </c>
      <c r="K30" s="50" t="str">
        <f>VLOOKUP(WEEKDAY(J30,2),tbDay[],3,FALSE) &amp; TEXT(J30," d")</f>
        <v>lø 25</v>
      </c>
      <c r="L30" s="4" t="str">
        <f>IFERROR(VLOOKUP(J30,tbCal1[],2,FALSE),"") &amp; IFERROR(VLOOKUP(J30,tbCal2[],2,FALSE),"")</f>
        <v/>
      </c>
      <c r="M30" s="5" t="str">
        <f t="shared" si="2"/>
        <v/>
      </c>
      <c r="N30" s="49">
        <f t="shared" si="9"/>
        <v>45041</v>
      </c>
      <c r="O30" s="50" t="str">
        <f>VLOOKUP(WEEKDAY(N30,2),tbDay[],3,FALSE) &amp; TEXT(N30," d")</f>
        <v>ti 25</v>
      </c>
      <c r="P30" s="4" t="str">
        <f>IFERROR(VLOOKUP(N30,tbCal1[],2,FALSE),"") &amp; IFERROR(" "&amp;VLOOKUP(N30,tbCal2[],2,FALSE),"")</f>
        <v/>
      </c>
      <c r="Q30" s="5" t="str">
        <f t="shared" si="3"/>
        <v/>
      </c>
      <c r="R30" s="49">
        <f t="shared" si="10"/>
        <v>45071</v>
      </c>
      <c r="S30" s="50" t="str">
        <f>VLOOKUP(WEEKDAY(R30,2),tbDay[],3,FALSE) &amp; TEXT(R30," d")</f>
        <v>to 25</v>
      </c>
      <c r="T30" s="4" t="str">
        <f>IFERROR(VLOOKUP(R30,tbCal1[],2,FALSE),"") &amp; IFERROR(VLOOKUP(R30,tbCal2[],2,FALSE),"")</f>
        <v/>
      </c>
      <c r="U30" s="5" t="str">
        <f t="shared" si="4"/>
        <v/>
      </c>
      <c r="V30" s="49">
        <f t="shared" si="11"/>
        <v>45102</v>
      </c>
      <c r="W30" s="50" t="str">
        <f>VLOOKUP(WEEKDAY(V30,2),tbDay[],3,FALSE) &amp; TEXT(V30," d")</f>
        <v>sø 25</v>
      </c>
      <c r="X30" s="4" t="str">
        <f>IFERROR(VLOOKUP(V30,tbCal1[],2,FALSE),"") &amp; IFERROR(VLOOKUP(V30,tbCal2[],2,FALSE),"")</f>
        <v/>
      </c>
      <c r="Y30" s="5" t="str">
        <f t="shared" si="5"/>
        <v/>
      </c>
    </row>
    <row r="31" spans="1:25" ht="15" x14ac:dyDescent="0.25">
      <c r="A31" s="28"/>
      <c r="B31" s="49">
        <f t="shared" si="6"/>
        <v>44952</v>
      </c>
      <c r="C31" s="50" t="str">
        <f>VLOOKUP(WEEKDAY(B31,2),tbDay[],3,FALSE) &amp; TEXT(B31," d")</f>
        <v>to 26</v>
      </c>
      <c r="D31" s="4" t="str">
        <f>IFERROR(VLOOKUP(B31,tbCal1[],2,FALSE)&amp;" ","") &amp; IFERROR(VLOOKUP(B31,tbCal2[],2,FALSE),"")</f>
        <v/>
      </c>
      <c r="E31" s="5" t="str">
        <f t="shared" si="0"/>
        <v/>
      </c>
      <c r="F31" s="49">
        <f t="shared" si="7"/>
        <v>44983</v>
      </c>
      <c r="G31" s="50" t="str">
        <f>VLOOKUP(WEEKDAY(F31,2),tbDay[],3,FALSE) &amp; TEXT(F31," d")</f>
        <v>sø 26</v>
      </c>
      <c r="H31" s="4" t="str">
        <f>IFERROR(VLOOKUP(F31,tbCal1[],2,FALSE),"") &amp; IFERROR(VLOOKUP(F31,tbCal2[],2,FALSE),"")</f>
        <v/>
      </c>
      <c r="I31" s="5" t="str">
        <f t="shared" si="1"/>
        <v/>
      </c>
      <c r="J31" s="49">
        <f t="shared" si="8"/>
        <v>45011</v>
      </c>
      <c r="K31" s="50" t="str">
        <f>VLOOKUP(WEEKDAY(J31,2),tbDay[],3,FALSE) &amp; TEXT(J31," d")</f>
        <v>sø 26</v>
      </c>
      <c r="L31" s="4" t="str">
        <f>IFERROR(VLOOKUP(J31,tbCal1[],2,FALSE),"") &amp; IFERROR(VLOOKUP(J31,tbCal2[],2,FALSE),"")</f>
        <v>Sommertid</v>
      </c>
      <c r="M31" s="5" t="str">
        <f t="shared" si="2"/>
        <v/>
      </c>
      <c r="N31" s="49">
        <f t="shared" si="9"/>
        <v>45042</v>
      </c>
      <c r="O31" s="50" t="str">
        <f>VLOOKUP(WEEKDAY(N31,2),tbDay[],3,FALSE) &amp; TEXT(N31," d")</f>
        <v>on 26</v>
      </c>
      <c r="P31" s="4" t="str">
        <f>IFERROR(VLOOKUP(N31,tbCal1[],2,FALSE),"") &amp; IFERROR(" "&amp;VLOOKUP(N31,tbCal2[],2,FALSE),"")</f>
        <v/>
      </c>
      <c r="Q31" s="5" t="str">
        <f t="shared" si="3"/>
        <v/>
      </c>
      <c r="R31" s="49">
        <f t="shared" si="10"/>
        <v>45072</v>
      </c>
      <c r="S31" s="50" t="str">
        <f>VLOOKUP(WEEKDAY(R31,2),tbDay[],3,FALSE) &amp; TEXT(R31," d")</f>
        <v>fr 26</v>
      </c>
      <c r="T31" s="4" t="str">
        <f>IFERROR(VLOOKUP(R31,tbCal1[],2,FALSE),"") &amp; IFERROR(VLOOKUP(R31,tbCal2[],2,FALSE),"")</f>
        <v>Kronprins Frederik</v>
      </c>
      <c r="U31" s="5" t="str">
        <f t="shared" si="4"/>
        <v/>
      </c>
      <c r="V31" s="49">
        <f t="shared" si="11"/>
        <v>45103</v>
      </c>
      <c r="W31" s="50" t="str">
        <f>VLOOKUP(WEEKDAY(V31,2),tbDay[],3,FALSE) &amp; TEXT(V31," d")</f>
        <v>ma 26</v>
      </c>
      <c r="X31" s="4" t="str">
        <f>IFERROR(VLOOKUP(V31,tbCal1[],2,FALSE),"") &amp; IFERROR(VLOOKUP(V31,tbCal2[],2,FALSE),"")</f>
        <v/>
      </c>
      <c r="Y31" s="5">
        <f t="shared" si="5"/>
        <v>26</v>
      </c>
    </row>
    <row r="32" spans="1:25" ht="15" x14ac:dyDescent="0.25">
      <c r="A32" s="28"/>
      <c r="B32" s="49">
        <f t="shared" si="6"/>
        <v>44953</v>
      </c>
      <c r="C32" s="50" t="str">
        <f>VLOOKUP(WEEKDAY(B32,2),tbDay[],3,FALSE) &amp; TEXT(B32," d")</f>
        <v>fr 27</v>
      </c>
      <c r="D32" s="4" t="str">
        <f>IFERROR(VLOOKUP(B32,tbCal1[],2,FALSE)&amp;" ","") &amp; IFERROR(VLOOKUP(B32,tbCal2[],2,FALSE),"")</f>
        <v/>
      </c>
      <c r="E32" s="5" t="str">
        <f t="shared" si="0"/>
        <v/>
      </c>
      <c r="F32" s="49">
        <f t="shared" si="7"/>
        <v>44984</v>
      </c>
      <c r="G32" s="50" t="str">
        <f>VLOOKUP(WEEKDAY(F32,2),tbDay[],3,FALSE) &amp; TEXT(F32," d")</f>
        <v>ma 27</v>
      </c>
      <c r="H32" s="4" t="str">
        <f>IFERROR(VLOOKUP(F32,tbCal1[],2,FALSE),"") &amp; IFERROR(VLOOKUP(F32,tbCal2[],2,FALSE),"")</f>
        <v/>
      </c>
      <c r="I32" s="5">
        <f t="shared" si="1"/>
        <v>9</v>
      </c>
      <c r="J32" s="49">
        <f t="shared" si="8"/>
        <v>45012</v>
      </c>
      <c r="K32" s="50" t="str">
        <f>VLOOKUP(WEEKDAY(J32,2),tbDay[],3,FALSE) &amp; TEXT(J32," d")</f>
        <v>ma 27</v>
      </c>
      <c r="L32" s="4" t="str">
        <f>IFERROR(VLOOKUP(J32,tbCal1[],2,FALSE),"") &amp; IFERROR(VLOOKUP(J32,tbCal2[],2,FALSE),"")</f>
        <v/>
      </c>
      <c r="M32" s="5">
        <f t="shared" si="2"/>
        <v>13</v>
      </c>
      <c r="N32" s="49">
        <f t="shared" si="9"/>
        <v>45043</v>
      </c>
      <c r="O32" s="50" t="str">
        <f>VLOOKUP(WEEKDAY(N32,2),tbDay[],3,FALSE) &amp; TEXT(N32," d")</f>
        <v>to 27</v>
      </c>
      <c r="P32" s="4" t="str">
        <f>IFERROR(VLOOKUP(N32,tbCal1[],2,FALSE),"") &amp; IFERROR(" "&amp;VLOOKUP(N32,tbCal2[],2,FALSE),"")</f>
        <v/>
      </c>
      <c r="Q32" s="5" t="str">
        <f t="shared" si="3"/>
        <v/>
      </c>
      <c r="R32" s="49">
        <f t="shared" si="10"/>
        <v>45073</v>
      </c>
      <c r="S32" s="50" t="str">
        <f>VLOOKUP(WEEKDAY(R32,2),tbDay[],3,FALSE) &amp; TEXT(R32," d")</f>
        <v>lø 27</v>
      </c>
      <c r="T32" s="4" t="str">
        <f>IFERROR(VLOOKUP(R32,tbCal1[],2,FALSE),"") &amp; IFERROR(VLOOKUP(R32,tbCal2[],2,FALSE),"")</f>
        <v/>
      </c>
      <c r="U32" s="5" t="str">
        <f t="shared" si="4"/>
        <v/>
      </c>
      <c r="V32" s="49">
        <f t="shared" si="11"/>
        <v>45104</v>
      </c>
      <c r="W32" s="50" t="str">
        <f>VLOOKUP(WEEKDAY(V32,2),tbDay[],3,FALSE) &amp; TEXT(V32," d")</f>
        <v>ti 27</v>
      </c>
      <c r="X32" s="4" t="str">
        <f>IFERROR(VLOOKUP(V32,tbCal1[],2,FALSE),"") &amp; IFERROR(VLOOKUP(V32,tbCal2[],2,FALSE),"")</f>
        <v/>
      </c>
      <c r="Y32" s="5" t="str">
        <f t="shared" si="5"/>
        <v/>
      </c>
    </row>
    <row r="33" spans="1:27" ht="15" x14ac:dyDescent="0.25">
      <c r="A33" s="28"/>
      <c r="B33" s="49">
        <f t="shared" si="6"/>
        <v>44954</v>
      </c>
      <c r="C33" s="50" t="str">
        <f>VLOOKUP(WEEKDAY(B33,2),tbDay[],3,FALSE) &amp; TEXT(B33," d")</f>
        <v>lø 28</v>
      </c>
      <c r="D33" s="4" t="str">
        <f>IFERROR(VLOOKUP(B33,tbCal1[],2,FALSE)&amp;" ","") &amp; IFERROR(VLOOKUP(B33,tbCal2[],2,FALSE),"")</f>
        <v/>
      </c>
      <c r="E33" s="5" t="str">
        <f t="shared" si="0"/>
        <v/>
      </c>
      <c r="F33" s="49">
        <f t="shared" si="7"/>
        <v>44985</v>
      </c>
      <c r="G33" s="50" t="str">
        <f>VLOOKUP(WEEKDAY(F33,2),tbDay[],3,FALSE) &amp; TEXT(F33," d")</f>
        <v>ti 28</v>
      </c>
      <c r="H33" s="4" t="str">
        <f>IFERROR(VLOOKUP(F33,tbCal1[],2,FALSE),"") &amp; IFERROR(VLOOKUP(F33,tbCal2[],2,FALSE),"")</f>
        <v/>
      </c>
      <c r="I33" s="5" t="str">
        <f t="shared" si="1"/>
        <v/>
      </c>
      <c r="J33" s="49">
        <f t="shared" si="8"/>
        <v>45013</v>
      </c>
      <c r="K33" s="50" t="str">
        <f>VLOOKUP(WEEKDAY(J33,2),tbDay[],3,FALSE) &amp; TEXT(J33," d")</f>
        <v>ti 28</v>
      </c>
      <c r="L33" s="4" t="str">
        <f>IFERROR(VLOOKUP(J33,tbCal1[],2,FALSE),"") &amp; IFERROR(VLOOKUP(J33,tbCal2[],2,FALSE),"")</f>
        <v/>
      </c>
      <c r="M33" s="5" t="str">
        <f t="shared" si="2"/>
        <v/>
      </c>
      <c r="N33" s="49">
        <f t="shared" si="9"/>
        <v>45044</v>
      </c>
      <c r="O33" s="50" t="str">
        <f>VLOOKUP(WEEKDAY(N33,2),tbDay[],3,FALSE) &amp; TEXT(N33," d")</f>
        <v>fr 28</v>
      </c>
      <c r="P33" s="4" t="str">
        <f>IFERROR(VLOOKUP(N33,tbCal1[],2,FALSE),"") &amp; IFERROR(" "&amp;VLOOKUP(N33,tbCal2[],2,FALSE),"")</f>
        <v/>
      </c>
      <c r="Q33" s="5" t="str">
        <f t="shared" si="3"/>
        <v/>
      </c>
      <c r="R33" s="49">
        <f t="shared" si="10"/>
        <v>45074</v>
      </c>
      <c r="S33" s="50" t="str">
        <f>VLOOKUP(WEEKDAY(R33,2),tbDay[],3,FALSE) &amp; TEXT(R33," d")</f>
        <v>sø 28</v>
      </c>
      <c r="T33" s="4" t="str">
        <f>IFERROR(VLOOKUP(R33,tbCal1[],2,FALSE),"") &amp; IFERROR(VLOOKUP(R33,tbCal2[],2,FALSE),"")</f>
        <v/>
      </c>
      <c r="U33" s="5" t="str">
        <f t="shared" si="4"/>
        <v/>
      </c>
      <c r="V33" s="49">
        <f t="shared" si="11"/>
        <v>45105</v>
      </c>
      <c r="W33" s="50" t="str">
        <f>VLOOKUP(WEEKDAY(V33,2),tbDay[],3,FALSE) &amp; TEXT(V33," d")</f>
        <v>on 28</v>
      </c>
      <c r="X33" s="4" t="str">
        <f>IFERROR(VLOOKUP(V33,tbCal1[],2,FALSE),"") &amp; IFERROR(VLOOKUP(V33,tbCal2[],2,FALSE),"")</f>
        <v/>
      </c>
      <c r="Y33" s="5" t="str">
        <f t="shared" si="5"/>
        <v/>
      </c>
    </row>
    <row r="34" spans="1:27" ht="15" x14ac:dyDescent="0.25">
      <c r="A34" s="28"/>
      <c r="B34" s="49">
        <f t="shared" ref="B34" si="12">IF(
MONTH(B33+1)=C$1,
(B33+1),
  "")</f>
        <v>44955</v>
      </c>
      <c r="C34" s="50" t="str">
        <f>IF(B34&lt;&gt;"",VLOOKUP(WEEKDAY(B34,2),tbDay[],3,FALSE) &amp; TEXT(B34," d"),"")</f>
        <v>sø 29</v>
      </c>
      <c r="D34" s="4" t="str">
        <f>IFERROR(VLOOKUP(B34,tbCal1[],2,FALSE)&amp;" ","") &amp; IFERROR(VLOOKUP(B34,tbCal2[],2,FALSE),"")</f>
        <v/>
      </c>
      <c r="E34" s="5" t="str">
        <f>IFERROR(
  IF(WEEKDAY(B34,2)=1,_xlfn.ISOWEEKNUM(B34),""),
 "")</f>
        <v/>
      </c>
      <c r="F34" s="49" t="str">
        <f t="shared" ref="F34" si="13">IF(
MONTH(F33+1)=G$1,
(F33+1),
  "")</f>
        <v/>
      </c>
      <c r="G34" s="50" t="str">
        <f>IF(F34&lt;&gt;"",VLOOKUP(WEEKDAY(F34,2),tbDay[],3,FALSE) &amp; TEXT(F34," d"),"")</f>
        <v/>
      </c>
      <c r="H34" s="4" t="str">
        <f>IFERROR(VLOOKUP(F34,tbCal1[],2,FALSE)&amp;" ","") &amp; IFERROR(VLOOKUP(F34,tbCal2[],2,FALSE),"")</f>
        <v/>
      </c>
      <c r="I34" s="5" t="str">
        <f>IFERROR(
  IF(WEEKDAY(F34,2)=1,_xlfn.ISOWEEKNUM(F34),""),
 "")</f>
        <v/>
      </c>
      <c r="J34" s="49">
        <f t="shared" ref="J34" si="14">IF(
MONTH(J33+1)=K$1,
(J33+1),
  "")</f>
        <v>45014</v>
      </c>
      <c r="K34" s="50" t="str">
        <f>IF(J34&lt;&gt;"",VLOOKUP(WEEKDAY(J34,2),tbDay[],3,FALSE) &amp; TEXT(J34," d"),"")</f>
        <v>on 29</v>
      </c>
      <c r="L34" s="4" t="str">
        <f>IFERROR(VLOOKUP(J34,tbCal1[],2,FALSE)&amp;" ","") &amp; IFERROR(VLOOKUP(J34,tbCal2[],2,FALSE),"")</f>
        <v/>
      </c>
      <c r="M34" s="5" t="str">
        <f>IFERROR(
  IF(WEEKDAY(J34,2)=1,_xlfn.ISOWEEKNUM(J34),""),
 "")</f>
        <v/>
      </c>
      <c r="N34" s="49">
        <f t="shared" ref="N34" si="15">IF(
MONTH(N33+1)=O$1,
(N33+1),
  "")</f>
        <v>45045</v>
      </c>
      <c r="O34" s="50" t="str">
        <f>IF(N34&lt;&gt;"",VLOOKUP(WEEKDAY(N34,2),tbDay[],3,FALSE) &amp; TEXT(N34," d"),"")</f>
        <v>lø 29</v>
      </c>
      <c r="P34" s="4" t="str">
        <f>IFERROR(VLOOKUP(N34,tbCal1[],2,FALSE)&amp;" ","") &amp; IFERROR(VLOOKUP(N34,tbCal2[],2,FALSE),"")</f>
        <v/>
      </c>
      <c r="Q34" s="5" t="str">
        <f>IFERROR(
  IF(WEEKDAY(N34,2)=1,_xlfn.ISOWEEKNUM(N34),""),
 "")</f>
        <v/>
      </c>
      <c r="R34" s="49">
        <f t="shared" ref="R34" si="16">IF(
MONTH(R33+1)=S$1,
(R33+1),
  "")</f>
        <v>45075</v>
      </c>
      <c r="S34" s="50" t="str">
        <f>IF(R34&lt;&gt;"",VLOOKUP(WEEKDAY(R34,2),tbDay[],3,FALSE) &amp; TEXT(R34," d"),"")</f>
        <v>ma 29</v>
      </c>
      <c r="T34" s="4" t="str">
        <f>IFERROR(VLOOKUP(R34,tbCal1[],2,FALSE)&amp;" ","") &amp; IFERROR(VLOOKUP(R34,tbCal2[],2,FALSE),"")</f>
        <v xml:space="preserve">2. Pinsedag </v>
      </c>
      <c r="U34" s="5">
        <f>IFERROR(
  IF(WEEKDAY(R34,2)=1,_xlfn.ISOWEEKNUM(R34),""),
 "")</f>
        <v>22</v>
      </c>
      <c r="V34" s="49">
        <f t="shared" ref="V34" si="17">IF(
MONTH(V33+1)=W$1,
(V33+1),
  "")</f>
        <v>45106</v>
      </c>
      <c r="W34" s="50" t="str">
        <f>IF(V34&lt;&gt;"",VLOOKUP(WEEKDAY(V34,2),tbDay[],3,FALSE) &amp; TEXT(V34," d"),"")</f>
        <v>to 29</v>
      </c>
      <c r="X34" s="4" t="str">
        <f>IFERROR(VLOOKUP(V34,tbCal1[],2,FALSE)&amp;" ","") &amp; IFERROR(VLOOKUP(V34,tbCal2[],2,FALSE),"")</f>
        <v/>
      </c>
      <c r="Y34" s="5" t="str">
        <f>IFERROR(
  IF(WEEKDAY(V34,2)=1,_xlfn.ISOWEEKNUM(V34),""),
 "")</f>
        <v/>
      </c>
      <c r="AA34" s="19"/>
    </row>
    <row r="35" spans="1:27" ht="15" x14ac:dyDescent="0.25">
      <c r="A35" s="28"/>
      <c r="B35" s="49">
        <f>IF( B34&lt;&gt;"",
   IF( MONTH(B34+1)=C$1,  B34+1,  ""),
"")</f>
        <v>44956</v>
      </c>
      <c r="C35" s="50" t="str">
        <f>IF(B35&lt;&gt;"",VLOOKUP(WEEKDAY(B35,2),tbDay[],3,FALSE) &amp; TEXT(B35," d"),"")</f>
        <v>ma 30</v>
      </c>
      <c r="D35" s="4" t="str">
        <f>IFERROR(VLOOKUP(B35,tbCal1[],2,FALSE)&amp;" ","") &amp; IFERROR(VLOOKUP(B35,tbCal2[],2,FALSE),"")</f>
        <v/>
      </c>
      <c r="E35" s="5">
        <f t="shared" ref="E35:E36" si="18">IFERROR(
  IF(WEEKDAY(B35,2)=1,_xlfn.ISOWEEKNUM(B35),""),
 "")</f>
        <v>5</v>
      </c>
      <c r="F35" s="49" t="str">
        <f t="shared" ref="F35:F36" si="19">IF( F34&lt;&gt;"",
   IF( MONTH(F34+1)=G$1,  F34+1,  ""),
"")</f>
        <v/>
      </c>
      <c r="G35" s="50" t="str">
        <f>IF(F35&lt;&gt;"",VLOOKUP(WEEKDAY(F35,2),tbDay[],3,FALSE) &amp; TEXT(F35," d"),"")</f>
        <v/>
      </c>
      <c r="H35" s="4" t="str">
        <f>IFERROR(VLOOKUP(F35,tbCal1[],2,FALSE)&amp;" ","") &amp; IFERROR(VLOOKUP(F35,tbCal2[],2,FALSE),"")</f>
        <v/>
      </c>
      <c r="I35" s="5" t="str">
        <f t="shared" ref="I35:I36" si="20">IFERROR(
  IF(WEEKDAY(F35,2)=1,_xlfn.ISOWEEKNUM(F35),""),
 "")</f>
        <v/>
      </c>
      <c r="J35" s="49">
        <f t="shared" ref="J35:J36" si="21">IF( J34&lt;&gt;"",
   IF( MONTH(J34+1)=K$1,  J34+1,  ""),
"")</f>
        <v>45015</v>
      </c>
      <c r="K35" s="50" t="str">
        <f>IF(J35&lt;&gt;"",VLOOKUP(WEEKDAY(J35,2),tbDay[],3,FALSE) &amp; TEXT(J35," d"),"")</f>
        <v>to 30</v>
      </c>
      <c r="L35" s="4" t="str">
        <f>IFERROR(VLOOKUP(J35,tbCal1[],2,FALSE)&amp;" ","") &amp; IFERROR(VLOOKUP(J35,tbCal2[],2,FALSE),"")</f>
        <v/>
      </c>
      <c r="M35" s="5" t="str">
        <f t="shared" ref="M35:M36" si="22">IFERROR(
  IF(WEEKDAY(J35,2)=1,_xlfn.ISOWEEKNUM(J35),""),
 "")</f>
        <v/>
      </c>
      <c r="N35" s="49">
        <f t="shared" ref="N35:N36" si="23">IF( N34&lt;&gt;"",
   IF( MONTH(N34+1)=O$1,  N34+1,  ""),
"")</f>
        <v>45046</v>
      </c>
      <c r="O35" s="50" t="str">
        <f>IF(N35&lt;&gt;"",VLOOKUP(WEEKDAY(N35,2),tbDay[],3,FALSE) &amp; TEXT(N35," d"),"")</f>
        <v>sø 30</v>
      </c>
      <c r="P35" s="4" t="str">
        <f>IFERROR(VLOOKUP(N35,tbCal1[],2,FALSE)&amp;" ","") &amp; IFERROR(VLOOKUP(N35,tbCal2[],2,FALSE),"")</f>
        <v/>
      </c>
      <c r="Q35" s="5" t="str">
        <f t="shared" ref="Q35:Q36" si="24">IFERROR(
  IF(WEEKDAY(N35,2)=1,_xlfn.ISOWEEKNUM(N35),""),
 "")</f>
        <v/>
      </c>
      <c r="R35" s="49">
        <f t="shared" ref="R35:R36" si="25">IF( R34&lt;&gt;"",
   IF( MONTH(R34+1)=S$1,  R34+1,  ""),
"")</f>
        <v>45076</v>
      </c>
      <c r="S35" s="50" t="str">
        <f>IF(R35&lt;&gt;"",VLOOKUP(WEEKDAY(R35,2),tbDay[],3,FALSE) &amp; TEXT(R35," d"),"")</f>
        <v>ti 30</v>
      </c>
      <c r="T35" s="4" t="str">
        <f>IFERROR(VLOOKUP(R35,tbCal1[],2,FALSE)&amp;" ","") &amp; IFERROR(VLOOKUP(R35,tbCal2[],2,FALSE),"")</f>
        <v/>
      </c>
      <c r="U35" s="5" t="str">
        <f t="shared" ref="U35:U36" si="26">IFERROR(
  IF(WEEKDAY(R35,2)=1,_xlfn.ISOWEEKNUM(R35),""),
 "")</f>
        <v/>
      </c>
      <c r="V35" s="49">
        <f t="shared" ref="V35:V36" si="27">IF( V34&lt;&gt;"",
   IF( MONTH(V34+1)=W$1,  V34+1,  ""),
"")</f>
        <v>45107</v>
      </c>
      <c r="W35" s="50" t="str">
        <f>IF(V35&lt;&gt;"",VLOOKUP(WEEKDAY(V35,2),tbDay[],3,FALSE) &amp; TEXT(V35," d"),"")</f>
        <v>fr 30</v>
      </c>
      <c r="X35" s="4" t="str">
        <f>IFERROR(VLOOKUP(V35,tbCal1[],2,FALSE)&amp;" ","") &amp; IFERROR(VLOOKUP(V35,tbCal2[],2,FALSE),"")</f>
        <v/>
      </c>
      <c r="Y35" s="5" t="str">
        <f t="shared" ref="Y35:Y36" si="28">IFERROR(
  IF(WEEKDAY(V35,2)=1,_xlfn.ISOWEEKNUM(V35),""),
 "")</f>
        <v/>
      </c>
    </row>
    <row r="36" spans="1:27" ht="15" x14ac:dyDescent="0.25">
      <c r="A36" s="28"/>
      <c r="B36" s="49">
        <f>IF( B35&lt;&gt;"",
   IF( MONTH(B35+1)=C$1,  B35+1,  ""),
"")</f>
        <v>44957</v>
      </c>
      <c r="C36" s="50" t="str">
        <f>IF(B36&lt;&gt;"",VLOOKUP(WEEKDAY(B36,2),tbDay[],3,FALSE) &amp; TEXT(B36," d"),"")</f>
        <v>ti 31</v>
      </c>
      <c r="D36" s="4" t="str">
        <f>IFERROR(VLOOKUP(B36,tbCal1[],2,FALSE)&amp;" ","") &amp; IFERROR(VLOOKUP(B36,tbCal2[],2,FALSE),"")</f>
        <v/>
      </c>
      <c r="E36" s="5" t="str">
        <f t="shared" si="18"/>
        <v/>
      </c>
      <c r="F36" s="49" t="str">
        <f t="shared" si="19"/>
        <v/>
      </c>
      <c r="G36" s="50" t="str">
        <f>IF(F36&lt;&gt;"",VLOOKUP(WEEKDAY(F36,2),tbDay[],3,FALSE) &amp; TEXT(F36," d"),"")</f>
        <v/>
      </c>
      <c r="H36" s="4" t="str">
        <f>IFERROR(VLOOKUP(F36,tbCal1[],2,FALSE)&amp;" ","") &amp; IFERROR(VLOOKUP(F36,tbCal2[],2,FALSE),"")</f>
        <v/>
      </c>
      <c r="I36" s="5" t="str">
        <f t="shared" si="20"/>
        <v/>
      </c>
      <c r="J36" s="49">
        <f t="shared" si="21"/>
        <v>45016</v>
      </c>
      <c r="K36" s="50" t="str">
        <f>IF(J36&lt;&gt;"",VLOOKUP(WEEKDAY(J36,2),tbDay[],3,FALSE) &amp; TEXT(J36," d"),"")</f>
        <v>fr 31</v>
      </c>
      <c r="L36" s="4" t="str">
        <f>IFERROR(VLOOKUP(J36,tbCal1[],2,FALSE)&amp;" ","") &amp; IFERROR(VLOOKUP(J36,tbCal2[],2,FALSE),"")</f>
        <v/>
      </c>
      <c r="M36" s="5" t="str">
        <f t="shared" si="22"/>
        <v/>
      </c>
      <c r="N36" s="49" t="str">
        <f t="shared" si="23"/>
        <v/>
      </c>
      <c r="O36" s="50" t="str">
        <f>IF(N36&lt;&gt;"",VLOOKUP(WEEKDAY(N36,2),tbDay[],3,FALSE) &amp; TEXT(N36," d"),"")</f>
        <v/>
      </c>
      <c r="P36" s="4" t="str">
        <f>IFERROR(VLOOKUP(N36,tbCal1[],2,FALSE)&amp;" ","") &amp; IFERROR(VLOOKUP(N36,tbCal2[],2,FALSE),"")</f>
        <v/>
      </c>
      <c r="Q36" s="5" t="str">
        <f t="shared" si="24"/>
        <v/>
      </c>
      <c r="R36" s="49">
        <f t="shared" si="25"/>
        <v>45077</v>
      </c>
      <c r="S36" s="50" t="str">
        <f>IF(R36&lt;&gt;"",VLOOKUP(WEEKDAY(R36,2),tbDay[],3,FALSE) &amp; TEXT(R36," d"),"")</f>
        <v>on 31</v>
      </c>
      <c r="T36" s="4" t="str">
        <f>IFERROR(VLOOKUP(R36,tbCal1[],2,FALSE)&amp;" ","") &amp; IFERROR(VLOOKUP(R36,tbCal2[],2,FALSE),"")</f>
        <v/>
      </c>
      <c r="U36" s="5" t="str">
        <f t="shared" si="26"/>
        <v/>
      </c>
      <c r="V36" s="49" t="str">
        <f t="shared" si="27"/>
        <v/>
      </c>
      <c r="W36" s="50" t="str">
        <f>IF(V36&lt;&gt;"",VLOOKUP(WEEKDAY(V36,2),tbDay[],3,FALSE) &amp; TEXT(V36," d"),"")</f>
        <v/>
      </c>
      <c r="X36" s="4" t="str">
        <f>IFERROR(VLOOKUP(V36,tbCal1[],2,FALSE)&amp;" ","") &amp; IFERROR(VLOOKUP(V36,tbCal2[],2,FALSE),"")</f>
        <v/>
      </c>
      <c r="Y36" s="5" t="str">
        <f t="shared" si="28"/>
        <v/>
      </c>
    </row>
    <row r="37" spans="1:27" ht="20.399999999999999" x14ac:dyDescent="0.45">
      <c r="B37" s="51"/>
      <c r="C37" s="85">
        <f>YEAR(B39)</f>
        <v>2023</v>
      </c>
      <c r="D37" s="85"/>
      <c r="E37" s="51"/>
      <c r="F37" s="51"/>
      <c r="G37" s="85" t="str">
        <f>IF(YEAR(F39)=YEAR(B39),"",YEAR(F39))</f>
        <v/>
      </c>
      <c r="H37" s="85"/>
      <c r="I37" s="51"/>
      <c r="J37" s="51"/>
      <c r="K37" s="85" t="str">
        <f>IF(YEAR(J39)=YEAR(F39),"",YEAR(J39))</f>
        <v/>
      </c>
      <c r="L37" s="85"/>
      <c r="M37" s="51"/>
      <c r="N37" s="51"/>
      <c r="O37" s="85" t="str">
        <f>IF(YEAR(N39)=YEAR(J39),"",YEAR(N39))</f>
        <v/>
      </c>
      <c r="P37" s="85"/>
      <c r="Q37" s="51"/>
      <c r="R37" s="51"/>
      <c r="S37" s="85" t="str">
        <f>IF(YEAR(R39)=YEAR(N39),"",YEAR(R39))</f>
        <v/>
      </c>
      <c r="T37" s="85"/>
      <c r="U37" s="51"/>
      <c r="V37" s="51"/>
      <c r="W37" s="85" t="str">
        <f>IF(YEAR(V39)=YEAR(R39),"",YEAR(V39))</f>
        <v/>
      </c>
      <c r="X37" s="85"/>
      <c r="Y37" s="51"/>
    </row>
    <row r="38" spans="1:27" ht="15" x14ac:dyDescent="0.25">
      <c r="A38" s="28"/>
      <c r="B38" s="48"/>
      <c r="C38" s="29" t="str">
        <f>UPPER(TEXT(B39,"mmmm"))</f>
        <v>JULI</v>
      </c>
      <c r="D38" s="3"/>
      <c r="E38" s="3"/>
      <c r="F38" s="48"/>
      <c r="G38" s="29" t="str">
        <f>UPPER(TEXT(F39,"mmmm"))</f>
        <v>AUGUST</v>
      </c>
      <c r="H38" s="3"/>
      <c r="I38" s="3"/>
      <c r="J38" s="48"/>
      <c r="K38" s="29" t="str">
        <f>UPPER(TEXT(J39,"mmmm"))</f>
        <v>SEPTEMBER</v>
      </c>
      <c r="L38" s="3"/>
      <c r="M38" s="3"/>
      <c r="N38" s="48"/>
      <c r="O38" s="29" t="str">
        <f>UPPER(TEXT(N39,"mmmm"))</f>
        <v>OKTOBER</v>
      </c>
      <c r="P38" s="3"/>
      <c r="Q38" s="3"/>
      <c r="R38" s="48"/>
      <c r="S38" s="29" t="str">
        <f>UPPER(TEXT(R39,"mmmm"))</f>
        <v>NOVEMBER</v>
      </c>
      <c r="T38" s="3"/>
      <c r="U38" s="3"/>
      <c r="V38" s="48"/>
      <c r="W38" s="29" t="str">
        <f>UPPER(TEXT(V39,"mmmm"))</f>
        <v>DECEMBER</v>
      </c>
      <c r="X38" s="3"/>
      <c r="Y38" s="3"/>
    </row>
    <row r="39" spans="1:27" ht="15" x14ac:dyDescent="0.25">
      <c r="A39" s="28"/>
      <c r="B39" s="49">
        <f>EDATE(B6,6)</f>
        <v>45108</v>
      </c>
      <c r="C39" s="50" t="str">
        <f>VLOOKUP(WEEKDAY(B39,2),tbDay[],3,FALSE) &amp; TEXT(B39," d")</f>
        <v>lø 1</v>
      </c>
      <c r="D39" s="4" t="str">
        <f>IFERROR(VLOOKUP(B39,tbCal1[],2,FALSE)&amp;" ","") &amp; IFERROR(VLOOKUP(B39,tbCal2[],2,FALSE),"")</f>
        <v/>
      </c>
      <c r="E39" s="5" t="str">
        <f>IF(WEEKDAY(B39,2)=1,_xlfn.ISOWEEKNUM(B39),"")</f>
        <v/>
      </c>
      <c r="F39" s="49">
        <f>EDATE(B39,1)</f>
        <v>45139</v>
      </c>
      <c r="G39" s="50" t="str">
        <f>VLOOKUP(WEEKDAY(F39,2),tbDay[],3,FALSE) &amp; TEXT(F39," d")</f>
        <v>ti 1</v>
      </c>
      <c r="H39" s="4" t="str">
        <f>IFERROR(VLOOKUP(F39,tbCal1[],2,FALSE)&amp;" ","") &amp; IFERROR(VLOOKUP(F39,tbCal2[],2,FALSE),"")</f>
        <v/>
      </c>
      <c r="I39" s="5" t="str">
        <f>IF(WEEKDAY(F39,2)=1,_xlfn.ISOWEEKNUM(F39),"")</f>
        <v/>
      </c>
      <c r="J39" s="49">
        <f>EDATE(F39,1)</f>
        <v>45170</v>
      </c>
      <c r="K39" s="50" t="str">
        <f>VLOOKUP(WEEKDAY(J39,2),tbDay[],3,FALSE) &amp; TEXT(J39," d")</f>
        <v>fr 1</v>
      </c>
      <c r="L39" s="4" t="str">
        <f>IFERROR(VLOOKUP(J39,tbCal1[],2,FALSE)&amp;" ","") &amp; IFERROR(VLOOKUP(J39,tbCal2[],2,FALSE),"")</f>
        <v/>
      </c>
      <c r="M39" s="5" t="str">
        <f>IF(WEEKDAY(J39,2)=1,_xlfn.ISOWEEKNUM(J39),"")</f>
        <v/>
      </c>
      <c r="N39" s="49">
        <f>EDATE(J39,1)</f>
        <v>45200</v>
      </c>
      <c r="O39" s="50" t="str">
        <f>VLOOKUP(WEEKDAY(N39,2),tbDay[],3,FALSE) &amp; TEXT(N39," d")</f>
        <v>sø 1</v>
      </c>
      <c r="P39" s="4" t="str">
        <f>IFERROR(VLOOKUP(N39,tbCal1[],2,FALSE)&amp;" ","") &amp; IFERROR(VLOOKUP(N39,tbCal2[],2,FALSE),"")</f>
        <v/>
      </c>
      <c r="Q39" s="5" t="str">
        <f>IF(WEEKDAY(N39,2)=1,_xlfn.ISOWEEKNUM(N39),"")</f>
        <v/>
      </c>
      <c r="R39" s="49">
        <f>EDATE(N39,1)</f>
        <v>45231</v>
      </c>
      <c r="S39" s="50" t="str">
        <f>VLOOKUP(WEEKDAY(R39,2),tbDay[],3,FALSE) &amp; TEXT(R39," d")</f>
        <v>on 1</v>
      </c>
      <c r="T39" s="4" t="str">
        <f>IFERROR(VLOOKUP(R39,tbCal1[],2,FALSE)&amp;" ","") &amp; IFERROR(VLOOKUP(R39,tbCal2[],2,FALSE),"")</f>
        <v/>
      </c>
      <c r="U39" s="5" t="str">
        <f>IF(WEEKDAY(R39,2)=1,_xlfn.ISOWEEKNUM(R39),"")</f>
        <v/>
      </c>
      <c r="V39" s="49">
        <f>EDATE(R39,1)</f>
        <v>45261</v>
      </c>
      <c r="W39" s="50" t="str">
        <f>VLOOKUP(WEEKDAY(V39,2),tbDay[],3,FALSE) &amp; TEXT(V39," d")</f>
        <v>fr 1</v>
      </c>
      <c r="X39" s="4" t="str">
        <f>IFERROR(VLOOKUP(V39,tbCal1[],2,FALSE)&amp;" ","") &amp; IFERROR(VLOOKUP(V39,tbCal2[],2,FALSE),"")</f>
        <v/>
      </c>
      <c r="Y39" s="5" t="str">
        <f>IF(WEEKDAY(V39,2)=1,_xlfn.ISOWEEKNUM(V39),"")</f>
        <v/>
      </c>
    </row>
    <row r="40" spans="1:27" ht="15" x14ac:dyDescent="0.25">
      <c r="A40" s="28"/>
      <c r="B40" s="49">
        <f>B39+1</f>
        <v>45109</v>
      </c>
      <c r="C40" s="50" t="str">
        <f>VLOOKUP(WEEKDAY(B40,2),tbDay[],3,FALSE) &amp; TEXT(B40," d")</f>
        <v>sø 2</v>
      </c>
      <c r="D40" s="4" t="str">
        <f>IFERROR(VLOOKUP(B40,tbCal1[],2,FALSE),"") &amp; IFERROR(VLOOKUP(B40,tbCal2[],2,FALSE),"")</f>
        <v/>
      </c>
      <c r="E40" s="5" t="str">
        <f t="shared" ref="E40:E66" si="29">IF(WEEKDAY(B40,2)=1,_xlfn.ISOWEEKNUM(B40),"")</f>
        <v/>
      </c>
      <c r="F40" s="49">
        <f>F39+1</f>
        <v>45140</v>
      </c>
      <c r="G40" s="50" t="str">
        <f>VLOOKUP(WEEKDAY(F40,2),tbDay[],3,FALSE) &amp; TEXT(F40," d")</f>
        <v>on 2</v>
      </c>
      <c r="H40" s="4" t="str">
        <f>IFERROR(VLOOKUP(F40,tbCal1[],2,FALSE),"") &amp; IFERROR(VLOOKUP(F40,tbCal2[],2,FALSE),"")</f>
        <v/>
      </c>
      <c r="I40" s="5" t="str">
        <f t="shared" ref="I40:I66" si="30">IF(WEEKDAY(F40,2)=1,_xlfn.ISOWEEKNUM(F40),"")</f>
        <v/>
      </c>
      <c r="J40" s="49">
        <f>J39+1</f>
        <v>45171</v>
      </c>
      <c r="K40" s="50" t="str">
        <f>VLOOKUP(WEEKDAY(J40,2),tbDay[],3,FALSE) &amp; TEXT(J40," d")</f>
        <v>lø 2</v>
      </c>
      <c r="L40" s="4" t="str">
        <f>IFERROR(VLOOKUP(J40,tbCal1[],2,FALSE),"") &amp; IFERROR(VLOOKUP(J40,tbCal2[],2,FALSE),"")</f>
        <v/>
      </c>
      <c r="M40" s="5" t="str">
        <f t="shared" ref="M40:M66" si="31">IF(WEEKDAY(J40,2)=1,_xlfn.ISOWEEKNUM(J40),"")</f>
        <v/>
      </c>
      <c r="N40" s="49">
        <f>N39+1</f>
        <v>45201</v>
      </c>
      <c r="O40" s="50" t="str">
        <f>VLOOKUP(WEEKDAY(N40,2),tbDay[],3,FALSE) &amp; TEXT(N40," d")</f>
        <v>ma 2</v>
      </c>
      <c r="P40" s="4" t="str">
        <f>IFERROR(VLOOKUP(N40,tbCal1[],2,FALSE),"") &amp; IFERROR(VLOOKUP(N40,tbCal2[],2,FALSE),"")</f>
        <v/>
      </c>
      <c r="Q40" s="5">
        <f t="shared" ref="Q40:Q66" si="32">IF(WEEKDAY(N40,2)=1,_xlfn.ISOWEEKNUM(N40),"")</f>
        <v>40</v>
      </c>
      <c r="R40" s="49">
        <f>R39+1</f>
        <v>45232</v>
      </c>
      <c r="S40" s="50" t="str">
        <f>VLOOKUP(WEEKDAY(R40,2),tbDay[],3,FALSE) &amp; TEXT(R40," d")</f>
        <v>to 2</v>
      </c>
      <c r="T40" s="4" t="str">
        <f>IFERROR(VLOOKUP(R40,tbCal1[],2,FALSE),"") &amp; IFERROR(VLOOKUP(R40,tbCal2[],2,FALSE),"")</f>
        <v/>
      </c>
      <c r="U40" s="5" t="str">
        <f t="shared" ref="U40:U66" si="33">IF(WEEKDAY(R40,2)=1,_xlfn.ISOWEEKNUM(R40),"")</f>
        <v/>
      </c>
      <c r="V40" s="49">
        <f>V39+1</f>
        <v>45262</v>
      </c>
      <c r="W40" s="50" t="str">
        <f>VLOOKUP(WEEKDAY(V40,2),tbDay[],3,FALSE) &amp; TEXT(V40," d")</f>
        <v>lø 2</v>
      </c>
      <c r="X40" s="4" t="str">
        <f>IFERROR(VLOOKUP(V40,tbCal1[],2,FALSE),"") &amp; IFERROR(VLOOKUP(V40,tbCal2[],2,FALSE),"")</f>
        <v/>
      </c>
      <c r="Y40" s="5" t="str">
        <f t="shared" ref="Y40:Y66" si="34">IF(WEEKDAY(V40,2)=1,_xlfn.ISOWEEKNUM(V40),"")</f>
        <v/>
      </c>
    </row>
    <row r="41" spans="1:27" ht="15" x14ac:dyDescent="0.25">
      <c r="A41" s="28"/>
      <c r="B41" s="49">
        <f t="shared" ref="B41:B66" si="35">B40+1</f>
        <v>45110</v>
      </c>
      <c r="C41" s="50" t="str">
        <f>VLOOKUP(WEEKDAY(B41,2),tbDay[],3,FALSE) &amp; TEXT(B41," d")</f>
        <v>ma 3</v>
      </c>
      <c r="D41" s="4" t="str">
        <f>IFERROR(VLOOKUP(B41,tbCal1[],2,FALSE),"") &amp; IFERROR(VLOOKUP(B41,tbCal2[],2,FALSE),"")</f>
        <v/>
      </c>
      <c r="E41" s="5">
        <f t="shared" si="29"/>
        <v>27</v>
      </c>
      <c r="F41" s="49">
        <f t="shared" ref="F41:F66" si="36">F40+1</f>
        <v>45141</v>
      </c>
      <c r="G41" s="50" t="str">
        <f>VLOOKUP(WEEKDAY(F41,2),tbDay[],3,FALSE) &amp; TEXT(F41," d")</f>
        <v>to 3</v>
      </c>
      <c r="H41" s="4" t="str">
        <f>IFERROR(VLOOKUP(F41,tbCal1[],2,FALSE),"") &amp; IFERROR(VLOOKUP(F41,tbCal2[],2,FALSE),"")</f>
        <v/>
      </c>
      <c r="I41" s="5" t="str">
        <f t="shared" si="30"/>
        <v/>
      </c>
      <c r="J41" s="49">
        <f t="shared" ref="J41:J66" si="37">J40+1</f>
        <v>45172</v>
      </c>
      <c r="K41" s="50" t="str">
        <f>VLOOKUP(WEEKDAY(J41,2),tbDay[],3,FALSE) &amp; TEXT(J41," d")</f>
        <v>sø 3</v>
      </c>
      <c r="L41" s="4" t="str">
        <f>IFERROR(VLOOKUP(J41,tbCal1[],2,FALSE),"") &amp; IFERROR(VLOOKUP(J41,tbCal2[],2,FALSE),"")</f>
        <v/>
      </c>
      <c r="M41" s="5" t="str">
        <f t="shared" si="31"/>
        <v/>
      </c>
      <c r="N41" s="49">
        <f t="shared" ref="N41:N66" si="38">N40+1</f>
        <v>45202</v>
      </c>
      <c r="O41" s="50" t="str">
        <f>VLOOKUP(WEEKDAY(N41,2),tbDay[],3,FALSE) &amp; TEXT(N41," d")</f>
        <v>ti 3</v>
      </c>
      <c r="P41" s="4" t="str">
        <f>IFERROR(VLOOKUP(N41,tbCal1[],2,FALSE),"") &amp; IFERROR(VLOOKUP(N41,tbCal2[],2,FALSE),"")</f>
        <v/>
      </c>
      <c r="Q41" s="5" t="str">
        <f t="shared" si="32"/>
        <v/>
      </c>
      <c r="R41" s="49">
        <f t="shared" ref="R41:R66" si="39">R40+1</f>
        <v>45233</v>
      </c>
      <c r="S41" s="50" t="str">
        <f>VLOOKUP(WEEKDAY(R41,2),tbDay[],3,FALSE) &amp; TEXT(R41," d")</f>
        <v>fr 3</v>
      </c>
      <c r="T41" s="4" t="str">
        <f>IFERROR(VLOOKUP(R41,tbCal1[],2,FALSE),"") &amp; IFERROR(VLOOKUP(R41,tbCal2[],2,FALSE),"")</f>
        <v/>
      </c>
      <c r="U41" s="5" t="str">
        <f t="shared" si="33"/>
        <v/>
      </c>
      <c r="V41" s="49">
        <f t="shared" ref="V41:V66" si="40">V40+1</f>
        <v>45263</v>
      </c>
      <c r="W41" s="50" t="str">
        <f>VLOOKUP(WEEKDAY(V41,2),tbDay[],3,FALSE) &amp; TEXT(V41," d")</f>
        <v>sø 3</v>
      </c>
      <c r="X41" s="4" t="str">
        <f>IFERROR(VLOOKUP(V41,tbCal1[],2,FALSE),"") &amp; IFERROR(VLOOKUP(V41,tbCal2[],2,FALSE),"")</f>
        <v/>
      </c>
      <c r="Y41" s="5" t="str">
        <f t="shared" si="34"/>
        <v/>
      </c>
    </row>
    <row r="42" spans="1:27" ht="15" x14ac:dyDescent="0.25">
      <c r="A42" s="28"/>
      <c r="B42" s="49">
        <f t="shared" si="35"/>
        <v>45111</v>
      </c>
      <c r="C42" s="50" t="str">
        <f>VLOOKUP(WEEKDAY(B42,2),tbDay[],3,FALSE) &amp; TEXT(B42," d")</f>
        <v>ti 4</v>
      </c>
      <c r="D42" s="4" t="str">
        <f>IFERROR(VLOOKUP(B42,tbCal1[],2,FALSE),"") &amp; IFERROR(VLOOKUP(B42,tbCal2[],2,FALSE),"")</f>
        <v/>
      </c>
      <c r="E42" s="5" t="str">
        <f t="shared" si="29"/>
        <v/>
      </c>
      <c r="F42" s="49">
        <f t="shared" si="36"/>
        <v>45142</v>
      </c>
      <c r="G42" s="50" t="str">
        <f>VLOOKUP(WEEKDAY(F42,2),tbDay[],3,FALSE) &amp; TEXT(F42," d")</f>
        <v>fr 4</v>
      </c>
      <c r="H42" s="4" t="str">
        <f>IFERROR(VLOOKUP(F42,tbCal1[],2,FALSE),"") &amp; IFERROR(VLOOKUP(F42,tbCal2[],2,FALSE),"")</f>
        <v/>
      </c>
      <c r="I42" s="5" t="str">
        <f t="shared" si="30"/>
        <v/>
      </c>
      <c r="J42" s="49">
        <f t="shared" si="37"/>
        <v>45173</v>
      </c>
      <c r="K42" s="50" t="str">
        <f>VLOOKUP(WEEKDAY(J42,2),tbDay[],3,FALSE) &amp; TEXT(J42," d")</f>
        <v>ma 4</v>
      </c>
      <c r="L42" s="4" t="str">
        <f>IFERROR(VLOOKUP(J42,tbCal1[],2,FALSE),"") &amp; IFERROR(VLOOKUP(J42,tbCal2[],2,FALSE),"")</f>
        <v/>
      </c>
      <c r="M42" s="5">
        <f t="shared" si="31"/>
        <v>36</v>
      </c>
      <c r="N42" s="49">
        <f t="shared" si="38"/>
        <v>45203</v>
      </c>
      <c r="O42" s="50" t="str">
        <f>VLOOKUP(WEEKDAY(N42,2),tbDay[],3,FALSE) &amp; TEXT(N42," d")</f>
        <v>on 4</v>
      </c>
      <c r="P42" s="4" t="str">
        <f>IFERROR(VLOOKUP(N42,tbCal1[],2,FALSE),"") &amp; IFERROR(VLOOKUP(N42,tbCal2[],2,FALSE),"")</f>
        <v/>
      </c>
      <c r="Q42" s="5" t="str">
        <f t="shared" si="32"/>
        <v/>
      </c>
      <c r="R42" s="49">
        <f t="shared" si="39"/>
        <v>45234</v>
      </c>
      <c r="S42" s="50" t="str">
        <f>VLOOKUP(WEEKDAY(R42,2),tbDay[],3,FALSE) &amp; TEXT(R42," d")</f>
        <v>lø 4</v>
      </c>
      <c r="T42" s="4" t="str">
        <f>IFERROR(VLOOKUP(R42,tbCal1[],2,FALSE),"") &amp; IFERROR(VLOOKUP(R42,tbCal2[],2,FALSE),"")</f>
        <v/>
      </c>
      <c r="U42" s="5" t="str">
        <f t="shared" si="33"/>
        <v/>
      </c>
      <c r="V42" s="49">
        <f t="shared" si="40"/>
        <v>45264</v>
      </c>
      <c r="W42" s="50" t="str">
        <f>VLOOKUP(WEEKDAY(V42,2),tbDay[],3,FALSE) &amp; TEXT(V42," d")</f>
        <v>ma 4</v>
      </c>
      <c r="X42" s="4" t="str">
        <f>IFERROR(VLOOKUP(V42,tbCal1[],2,FALSE),"") &amp; IFERROR(VLOOKUP(V42,tbCal2[],2,FALSE),"")</f>
        <v/>
      </c>
      <c r="Y42" s="5">
        <f t="shared" si="34"/>
        <v>49</v>
      </c>
    </row>
    <row r="43" spans="1:27" ht="15" x14ac:dyDescent="0.25">
      <c r="A43" s="28"/>
      <c r="B43" s="49">
        <f t="shared" si="35"/>
        <v>45112</v>
      </c>
      <c r="C43" s="50" t="str">
        <f>VLOOKUP(WEEKDAY(B43,2),tbDay[],3,FALSE) &amp; TEXT(B43," d")</f>
        <v>on 5</v>
      </c>
      <c r="D43" s="4" t="str">
        <f>IFERROR(VLOOKUP(B43,tbCal1[],2,FALSE),"") &amp; IFERROR(VLOOKUP(B43,tbCal2[],2,FALSE),"")</f>
        <v/>
      </c>
      <c r="E43" s="5" t="str">
        <f t="shared" si="29"/>
        <v/>
      </c>
      <c r="F43" s="49">
        <f t="shared" si="36"/>
        <v>45143</v>
      </c>
      <c r="G43" s="50" t="str">
        <f>VLOOKUP(WEEKDAY(F43,2),tbDay[],3,FALSE) &amp; TEXT(F43," d")</f>
        <v>lø 5</v>
      </c>
      <c r="H43" s="4" t="str">
        <f>IFERROR(VLOOKUP(F43,tbCal1[],2,FALSE),"") &amp; IFERROR(VLOOKUP(F43,tbCal2[],2,FALSE),"")</f>
        <v/>
      </c>
      <c r="I43" s="5" t="str">
        <f t="shared" si="30"/>
        <v/>
      </c>
      <c r="J43" s="49">
        <f t="shared" si="37"/>
        <v>45174</v>
      </c>
      <c r="K43" s="50" t="str">
        <f>VLOOKUP(WEEKDAY(J43,2),tbDay[],3,FALSE) &amp; TEXT(J43," d")</f>
        <v>ti 5</v>
      </c>
      <c r="L43" s="4" t="str">
        <f>IFERROR(VLOOKUP(J43,tbCal1[],2,FALSE),"") &amp; IFERROR(VLOOKUP(J43,tbCal2[],2,FALSE),"")</f>
        <v/>
      </c>
      <c r="M43" s="5" t="str">
        <f t="shared" si="31"/>
        <v/>
      </c>
      <c r="N43" s="49">
        <f t="shared" si="38"/>
        <v>45204</v>
      </c>
      <c r="O43" s="50" t="str">
        <f>VLOOKUP(WEEKDAY(N43,2),tbDay[],3,FALSE) &amp; TEXT(N43," d")</f>
        <v>to 5</v>
      </c>
      <c r="P43" s="4" t="str">
        <f>IFERROR(VLOOKUP(N43,tbCal1[],2,FALSE),"") &amp; IFERROR(VLOOKUP(N43,tbCal2[],2,FALSE),"")</f>
        <v/>
      </c>
      <c r="Q43" s="5" t="str">
        <f t="shared" si="32"/>
        <v/>
      </c>
      <c r="R43" s="49">
        <f t="shared" si="39"/>
        <v>45235</v>
      </c>
      <c r="S43" s="50" t="str">
        <f>VLOOKUP(WEEKDAY(R43,2),tbDay[],3,FALSE) &amp; TEXT(R43," d")</f>
        <v>sø 5</v>
      </c>
      <c r="T43" s="4" t="str">
        <f>IFERROR(VLOOKUP(R43,tbCal1[],2,FALSE),"") &amp; IFERROR(VLOOKUP(R43,tbCal2[],2,FALSE),"")</f>
        <v/>
      </c>
      <c r="U43" s="5" t="str">
        <f t="shared" si="33"/>
        <v/>
      </c>
      <c r="V43" s="49">
        <f t="shared" si="40"/>
        <v>45265</v>
      </c>
      <c r="W43" s="50" t="str">
        <f>VLOOKUP(WEEKDAY(V43,2),tbDay[],3,FALSE) &amp; TEXT(V43," d")</f>
        <v>ti 5</v>
      </c>
      <c r="X43" s="4" t="str">
        <f>IFERROR(VLOOKUP(V43,tbCal1[],2,FALSE),"") &amp; IFERROR(VLOOKUP(V43,tbCal2[],2,FALSE),"")</f>
        <v/>
      </c>
      <c r="Y43" s="5" t="str">
        <f t="shared" si="34"/>
        <v/>
      </c>
    </row>
    <row r="44" spans="1:27" ht="15" x14ac:dyDescent="0.25">
      <c r="A44" s="28"/>
      <c r="B44" s="49">
        <f t="shared" si="35"/>
        <v>45113</v>
      </c>
      <c r="C44" s="50" t="str">
        <f>VLOOKUP(WEEKDAY(B44,2),tbDay[],3,FALSE) &amp; TEXT(B44," d")</f>
        <v>to 6</v>
      </c>
      <c r="D44" s="4" t="str">
        <f>IFERROR(VLOOKUP(B44,tbCal1[],2,FALSE),"") &amp; IFERROR(VLOOKUP(B44,tbCal2[],2,FALSE),"")</f>
        <v/>
      </c>
      <c r="E44" s="5" t="str">
        <f t="shared" si="29"/>
        <v/>
      </c>
      <c r="F44" s="49">
        <f t="shared" si="36"/>
        <v>45144</v>
      </c>
      <c r="G44" s="50" t="str">
        <f>VLOOKUP(WEEKDAY(F44,2),tbDay[],3,FALSE) &amp; TEXT(F44," d")</f>
        <v>sø 6</v>
      </c>
      <c r="H44" s="4" t="str">
        <f>IFERROR(VLOOKUP(F44,tbCal1[],2,FALSE),"") &amp; IFERROR(VLOOKUP(F44,tbCal2[],2,FALSE),"")</f>
        <v/>
      </c>
      <c r="I44" s="5" t="str">
        <f t="shared" si="30"/>
        <v/>
      </c>
      <c r="J44" s="49">
        <f t="shared" si="37"/>
        <v>45175</v>
      </c>
      <c r="K44" s="50" t="str">
        <f>VLOOKUP(WEEKDAY(J44,2),tbDay[],3,FALSE) &amp; TEXT(J44," d")</f>
        <v>on 6</v>
      </c>
      <c r="L44" s="4" t="str">
        <f>IFERROR(VLOOKUP(J44,tbCal1[],2,FALSE),"") &amp; IFERROR(VLOOKUP(J44,tbCal2[],2,FALSE),"")</f>
        <v/>
      </c>
      <c r="M44" s="5" t="str">
        <f t="shared" si="31"/>
        <v/>
      </c>
      <c r="N44" s="49">
        <f t="shared" si="38"/>
        <v>45205</v>
      </c>
      <c r="O44" s="50" t="str">
        <f>VLOOKUP(WEEKDAY(N44,2),tbDay[],3,FALSE) &amp; TEXT(N44," d")</f>
        <v>fr 6</v>
      </c>
      <c r="P44" s="4" t="str">
        <f>IFERROR(VLOOKUP(N44,tbCal1[],2,FALSE),"") &amp; IFERROR(VLOOKUP(N44,tbCal2[],2,FALSE),"")</f>
        <v/>
      </c>
      <c r="Q44" s="5" t="str">
        <f t="shared" si="32"/>
        <v/>
      </c>
      <c r="R44" s="49">
        <f t="shared" si="39"/>
        <v>45236</v>
      </c>
      <c r="S44" s="50" t="str">
        <f>VLOOKUP(WEEKDAY(R44,2),tbDay[],3,FALSE) &amp; TEXT(R44," d")</f>
        <v>ma 6</v>
      </c>
      <c r="T44" s="4" t="str">
        <f>IFERROR(VLOOKUP(R44,tbCal1[],2,FALSE),"") &amp; IFERROR(VLOOKUP(R44,tbCal2[],2,FALSE),"")</f>
        <v/>
      </c>
      <c r="U44" s="5">
        <f t="shared" si="33"/>
        <v>45</v>
      </c>
      <c r="V44" s="49">
        <f t="shared" si="40"/>
        <v>45266</v>
      </c>
      <c r="W44" s="50" t="str">
        <f>VLOOKUP(WEEKDAY(V44,2),tbDay[],3,FALSE) &amp; TEXT(V44," d")</f>
        <v>on 6</v>
      </c>
      <c r="X44" s="4" t="str">
        <f>IFERROR(VLOOKUP(V44,tbCal1[],2,FALSE),"") &amp; IFERROR(VLOOKUP(V44,tbCal2[],2,FALSE),"")</f>
        <v/>
      </c>
      <c r="Y44" s="5" t="str">
        <f t="shared" si="34"/>
        <v/>
      </c>
    </row>
    <row r="45" spans="1:27" ht="15" x14ac:dyDescent="0.25">
      <c r="A45" s="28"/>
      <c r="B45" s="49">
        <f t="shared" si="35"/>
        <v>45114</v>
      </c>
      <c r="C45" s="50" t="str">
        <f>VLOOKUP(WEEKDAY(B45,2),tbDay[],3,FALSE) &amp; TEXT(B45," d")</f>
        <v>fr 7</v>
      </c>
      <c r="D45" s="4" t="str">
        <f>IFERROR(VLOOKUP(B45,tbCal1[],2,FALSE),"") &amp; IFERROR(VLOOKUP(B45,tbCal2[],2,FALSE),"")</f>
        <v/>
      </c>
      <c r="E45" s="5" t="str">
        <f t="shared" si="29"/>
        <v/>
      </c>
      <c r="F45" s="49">
        <f t="shared" si="36"/>
        <v>45145</v>
      </c>
      <c r="G45" s="50" t="str">
        <f>VLOOKUP(WEEKDAY(F45,2),tbDay[],3,FALSE) &amp; TEXT(F45," d")</f>
        <v>ma 7</v>
      </c>
      <c r="H45" s="4" t="str">
        <f>IFERROR(VLOOKUP(F45,tbCal1[],2,FALSE),"") &amp; IFERROR(VLOOKUP(F45,tbCal2[],2,FALSE),"")</f>
        <v/>
      </c>
      <c r="I45" s="5">
        <f t="shared" si="30"/>
        <v>32</v>
      </c>
      <c r="J45" s="49">
        <f t="shared" si="37"/>
        <v>45176</v>
      </c>
      <c r="K45" s="50" t="str">
        <f>VLOOKUP(WEEKDAY(J45,2),tbDay[],3,FALSE) &amp; TEXT(J45," d")</f>
        <v>to 7</v>
      </c>
      <c r="L45" s="4" t="str">
        <f>IFERROR(VLOOKUP(J45,tbCal1[],2,FALSE),"") &amp; IFERROR(VLOOKUP(J45,tbCal2[],2,FALSE),"")</f>
        <v/>
      </c>
      <c r="M45" s="5" t="str">
        <f t="shared" si="31"/>
        <v/>
      </c>
      <c r="N45" s="49">
        <f t="shared" si="38"/>
        <v>45206</v>
      </c>
      <c r="O45" s="50" t="str">
        <f>VLOOKUP(WEEKDAY(N45,2),tbDay[],3,FALSE) &amp; TEXT(N45," d")</f>
        <v>lø 7</v>
      </c>
      <c r="P45" s="4" t="str">
        <f>IFERROR(VLOOKUP(N45,tbCal1[],2,FALSE),"") &amp; IFERROR(VLOOKUP(N45,tbCal2[],2,FALSE),"")</f>
        <v/>
      </c>
      <c r="Q45" s="5" t="str">
        <f t="shared" si="32"/>
        <v/>
      </c>
      <c r="R45" s="49">
        <f t="shared" si="39"/>
        <v>45237</v>
      </c>
      <c r="S45" s="50" t="str">
        <f>VLOOKUP(WEEKDAY(R45,2),tbDay[],3,FALSE) &amp; TEXT(R45," d")</f>
        <v>ti 7</v>
      </c>
      <c r="T45" s="4" t="str">
        <f>IFERROR(VLOOKUP(R45,tbCal1[],2,FALSE),"") &amp; IFERROR(VLOOKUP(R45,tbCal2[],2,FALSE),"")</f>
        <v/>
      </c>
      <c r="U45" s="5" t="str">
        <f t="shared" si="33"/>
        <v/>
      </c>
      <c r="V45" s="49">
        <f t="shared" si="40"/>
        <v>45267</v>
      </c>
      <c r="W45" s="50" t="str">
        <f>VLOOKUP(WEEKDAY(V45,2),tbDay[],3,FALSE) &amp; TEXT(V45," d")</f>
        <v>to 7</v>
      </c>
      <c r="X45" s="4" t="str">
        <f>IFERROR(VLOOKUP(V45,tbCal1[],2,FALSE),"") &amp; IFERROR(VLOOKUP(V45,tbCal2[],2,FALSE),"")</f>
        <v/>
      </c>
      <c r="Y45" s="5" t="str">
        <f t="shared" si="34"/>
        <v/>
      </c>
    </row>
    <row r="46" spans="1:27" ht="15" x14ac:dyDescent="0.25">
      <c r="A46" s="28"/>
      <c r="B46" s="49">
        <f t="shared" si="35"/>
        <v>45115</v>
      </c>
      <c r="C46" s="50" t="str">
        <f>VLOOKUP(WEEKDAY(B46,2),tbDay[],3,FALSE) &amp; TEXT(B46," d")</f>
        <v>lø 8</v>
      </c>
      <c r="D46" s="4" t="str">
        <f>IFERROR(VLOOKUP(B46,tbCal1[],2,FALSE),"") &amp; IFERROR(VLOOKUP(B46,tbCal2[],2,FALSE),"")</f>
        <v/>
      </c>
      <c r="E46" s="5" t="str">
        <f t="shared" si="29"/>
        <v/>
      </c>
      <c r="F46" s="49">
        <f t="shared" si="36"/>
        <v>45146</v>
      </c>
      <c r="G46" s="50" t="str">
        <f>VLOOKUP(WEEKDAY(F46,2),tbDay[],3,FALSE) &amp; TEXT(F46," d")</f>
        <v>ti 8</v>
      </c>
      <c r="H46" s="4" t="str">
        <f>IFERROR(VLOOKUP(F46,tbCal1[],2,FALSE),"") &amp; IFERROR(VLOOKUP(F46,tbCal2[],2,FALSE),"")</f>
        <v/>
      </c>
      <c r="I46" s="5" t="str">
        <f t="shared" si="30"/>
        <v/>
      </c>
      <c r="J46" s="49">
        <f t="shared" si="37"/>
        <v>45177</v>
      </c>
      <c r="K46" s="50" t="str">
        <f>VLOOKUP(WEEKDAY(J46,2),tbDay[],3,FALSE) &amp; TEXT(J46," d")</f>
        <v>fr 8</v>
      </c>
      <c r="L46" s="4" t="str">
        <f>IFERROR(VLOOKUP(J46,tbCal1[],2,FALSE),"") &amp; IFERROR(VLOOKUP(J46,tbCal2[],2,FALSE),"")</f>
        <v/>
      </c>
      <c r="M46" s="5" t="str">
        <f t="shared" si="31"/>
        <v/>
      </c>
      <c r="N46" s="49">
        <f t="shared" si="38"/>
        <v>45207</v>
      </c>
      <c r="O46" s="50" t="str">
        <f>VLOOKUP(WEEKDAY(N46,2),tbDay[],3,FALSE) &amp; TEXT(N46," d")</f>
        <v>sø 8</v>
      </c>
      <c r="P46" s="4" t="str">
        <f>IFERROR(VLOOKUP(N46,tbCal1[],2,FALSE),"") &amp; IFERROR(VLOOKUP(N46,tbCal2[],2,FALSE),"")</f>
        <v/>
      </c>
      <c r="Q46" s="5" t="str">
        <f t="shared" si="32"/>
        <v/>
      </c>
      <c r="R46" s="49">
        <f t="shared" si="39"/>
        <v>45238</v>
      </c>
      <c r="S46" s="50" t="str">
        <f>VLOOKUP(WEEKDAY(R46,2),tbDay[],3,FALSE) &amp; TEXT(R46," d")</f>
        <v>on 8</v>
      </c>
      <c r="T46" s="4" t="str">
        <f>IFERROR(VLOOKUP(R46,tbCal1[],2,FALSE),"") &amp; IFERROR(VLOOKUP(R46,tbCal2[],2,FALSE),"")</f>
        <v/>
      </c>
      <c r="U46" s="5" t="str">
        <f t="shared" si="33"/>
        <v/>
      </c>
      <c r="V46" s="49">
        <f t="shared" si="40"/>
        <v>45268</v>
      </c>
      <c r="W46" s="50" t="str">
        <f>VLOOKUP(WEEKDAY(V46,2),tbDay[],3,FALSE) &amp; TEXT(V46," d")</f>
        <v>fr 8</v>
      </c>
      <c r="X46" s="4" t="str">
        <f>IFERROR(VLOOKUP(V46,tbCal1[],2,FALSE),"") &amp; IFERROR(VLOOKUP(V46,tbCal2[],2,FALSE),"")</f>
        <v/>
      </c>
      <c r="Y46" s="5" t="str">
        <f t="shared" si="34"/>
        <v/>
      </c>
    </row>
    <row r="47" spans="1:27" ht="15" x14ac:dyDescent="0.25">
      <c r="A47" s="28"/>
      <c r="B47" s="49">
        <f t="shared" si="35"/>
        <v>45116</v>
      </c>
      <c r="C47" s="50" t="str">
        <f>VLOOKUP(WEEKDAY(B47,2),tbDay[],3,FALSE) &amp; TEXT(B47," d")</f>
        <v>sø 9</v>
      </c>
      <c r="D47" s="4" t="str">
        <f>IFERROR(VLOOKUP(B47,tbCal1[],2,FALSE),"") &amp; IFERROR(VLOOKUP(B47,tbCal2[],2,FALSE),"")</f>
        <v/>
      </c>
      <c r="E47" s="5" t="str">
        <f t="shared" si="29"/>
        <v/>
      </c>
      <c r="F47" s="49">
        <f t="shared" si="36"/>
        <v>45147</v>
      </c>
      <c r="G47" s="50" t="str">
        <f>VLOOKUP(WEEKDAY(F47,2),tbDay[],3,FALSE) &amp; TEXT(F47," d")</f>
        <v>on 9</v>
      </c>
      <c r="H47" s="4" t="str">
        <f>IFERROR(VLOOKUP(F47,tbCal1[],2,FALSE),"") &amp; IFERROR(VLOOKUP(F47,tbCal2[],2,FALSE),"")</f>
        <v/>
      </c>
      <c r="I47" s="5" t="str">
        <f t="shared" si="30"/>
        <v/>
      </c>
      <c r="J47" s="49">
        <f t="shared" si="37"/>
        <v>45178</v>
      </c>
      <c r="K47" s="50" t="str">
        <f>VLOOKUP(WEEKDAY(J47,2),tbDay[],3,FALSE) &amp; TEXT(J47," d")</f>
        <v>lø 9</v>
      </c>
      <c r="L47" s="4" t="str">
        <f>IFERROR(VLOOKUP(J47,tbCal1[],2,FALSE),"") &amp; IFERROR(VLOOKUP(J47,tbCal2[],2,FALSE),"")</f>
        <v/>
      </c>
      <c r="M47" s="5" t="str">
        <f t="shared" si="31"/>
        <v/>
      </c>
      <c r="N47" s="49">
        <f t="shared" si="38"/>
        <v>45208</v>
      </c>
      <c r="O47" s="50" t="str">
        <f>VLOOKUP(WEEKDAY(N47,2),tbDay[],3,FALSE) &amp; TEXT(N47," d")</f>
        <v>ma 9</v>
      </c>
      <c r="P47" s="4" t="str">
        <f>IFERROR(VLOOKUP(N47,tbCal1[],2,FALSE),"") &amp; IFERROR(VLOOKUP(N47,tbCal2[],2,FALSE),"")</f>
        <v/>
      </c>
      <c r="Q47" s="5">
        <f t="shared" si="32"/>
        <v>41</v>
      </c>
      <c r="R47" s="49">
        <f t="shared" si="39"/>
        <v>45239</v>
      </c>
      <c r="S47" s="50" t="str">
        <f>VLOOKUP(WEEKDAY(R47,2),tbDay[],3,FALSE) &amp; TEXT(R47," d")</f>
        <v>to 9</v>
      </c>
      <c r="T47" s="4" t="str">
        <f>IFERROR(VLOOKUP(R47,tbCal1[],2,FALSE),"") &amp; IFERROR(VLOOKUP(R47,tbCal2[],2,FALSE),"")</f>
        <v/>
      </c>
      <c r="U47" s="5" t="str">
        <f t="shared" si="33"/>
        <v/>
      </c>
      <c r="V47" s="49">
        <f t="shared" si="40"/>
        <v>45269</v>
      </c>
      <c r="W47" s="50" t="str">
        <f>VLOOKUP(WEEKDAY(V47,2),tbDay[],3,FALSE) &amp; TEXT(V47," d")</f>
        <v>lø 9</v>
      </c>
      <c r="X47" s="4" t="str">
        <f>IFERROR(VLOOKUP(V47,tbCal1[],2,FALSE),"") &amp; IFERROR(VLOOKUP(V47,tbCal2[],2,FALSE),"")</f>
        <v/>
      </c>
      <c r="Y47" s="5" t="str">
        <f t="shared" si="34"/>
        <v/>
      </c>
    </row>
    <row r="48" spans="1:27" ht="15" x14ac:dyDescent="0.25">
      <c r="A48" s="28"/>
      <c r="B48" s="49">
        <f t="shared" si="35"/>
        <v>45117</v>
      </c>
      <c r="C48" s="50" t="str">
        <f>VLOOKUP(WEEKDAY(B48,2),tbDay[],3,FALSE) &amp; TEXT(B48," d")</f>
        <v>ma 10</v>
      </c>
      <c r="D48" s="4" t="str">
        <f>IFERROR(VLOOKUP(B48,tbCal1[],2,FALSE),"") &amp; IFERROR(VLOOKUP(B48,tbCal2[],2,FALSE),"")</f>
        <v/>
      </c>
      <c r="E48" s="5">
        <f t="shared" si="29"/>
        <v>28</v>
      </c>
      <c r="F48" s="49">
        <f t="shared" si="36"/>
        <v>45148</v>
      </c>
      <c r="G48" s="50" t="str">
        <f>VLOOKUP(WEEKDAY(F48,2),tbDay[],3,FALSE) &amp; TEXT(F48," d")</f>
        <v>to 10</v>
      </c>
      <c r="H48" s="4" t="str">
        <f>IFERROR(VLOOKUP(F48,tbCal1[],2,FALSE),"") &amp; IFERROR(VLOOKUP(F48,tbCal2[],2,FALSE),"")</f>
        <v/>
      </c>
      <c r="I48" s="5" t="str">
        <f t="shared" si="30"/>
        <v/>
      </c>
      <c r="J48" s="49">
        <f t="shared" si="37"/>
        <v>45179</v>
      </c>
      <c r="K48" s="50" t="str">
        <f>VLOOKUP(WEEKDAY(J48,2),tbDay[],3,FALSE) &amp; TEXT(J48," d")</f>
        <v>sø 10</v>
      </c>
      <c r="L48" s="4" t="str">
        <f>IFERROR(VLOOKUP(J48,tbCal1[],2,FALSE),"") &amp; IFERROR(VLOOKUP(J48,tbCal2[],2,FALSE),"")</f>
        <v/>
      </c>
      <c r="M48" s="5" t="str">
        <f t="shared" si="31"/>
        <v/>
      </c>
      <c r="N48" s="49">
        <f t="shared" si="38"/>
        <v>45209</v>
      </c>
      <c r="O48" s="50" t="str">
        <f>VLOOKUP(WEEKDAY(N48,2),tbDay[],3,FALSE) &amp; TEXT(N48," d")</f>
        <v>ti 10</v>
      </c>
      <c r="P48" s="4" t="str">
        <f>IFERROR(VLOOKUP(N48,tbCal1[],2,FALSE),"") &amp; IFERROR(VLOOKUP(N48,tbCal2[],2,FALSE),"")</f>
        <v/>
      </c>
      <c r="Q48" s="5" t="str">
        <f t="shared" si="32"/>
        <v/>
      </c>
      <c r="R48" s="49">
        <f t="shared" si="39"/>
        <v>45240</v>
      </c>
      <c r="S48" s="50" t="str">
        <f>VLOOKUP(WEEKDAY(R48,2),tbDay[],3,FALSE) &amp; TEXT(R48," d")</f>
        <v>fr 10</v>
      </c>
      <c r="T48" s="4" t="str">
        <f>IFERROR(VLOOKUP(R48,tbCal1[],2,FALSE),"") &amp; IFERROR(VLOOKUP(R48,tbCal2[],2,FALSE),"")</f>
        <v/>
      </c>
      <c r="U48" s="5" t="str">
        <f t="shared" si="33"/>
        <v/>
      </c>
      <c r="V48" s="49">
        <f t="shared" si="40"/>
        <v>45270</v>
      </c>
      <c r="W48" s="50" t="str">
        <f>VLOOKUP(WEEKDAY(V48,2),tbDay[],3,FALSE) &amp; TEXT(V48," d")</f>
        <v>sø 10</v>
      </c>
      <c r="X48" s="4" t="str">
        <f>IFERROR(VLOOKUP(V48,tbCal1[],2,FALSE),"") &amp; IFERROR(VLOOKUP(V48,tbCal2[],2,FALSE),"")</f>
        <v/>
      </c>
      <c r="Y48" s="5" t="str">
        <f t="shared" si="34"/>
        <v/>
      </c>
    </row>
    <row r="49" spans="1:25" ht="15" x14ac:dyDescent="0.25">
      <c r="A49" s="28"/>
      <c r="B49" s="49">
        <f t="shared" si="35"/>
        <v>45118</v>
      </c>
      <c r="C49" s="50" t="str">
        <f>VLOOKUP(WEEKDAY(B49,2),tbDay[],3,FALSE) &amp; TEXT(B49," d")</f>
        <v>ti 11</v>
      </c>
      <c r="D49" s="4" t="str">
        <f>IFERROR(VLOOKUP(B49,tbCal1[],2,FALSE),"") &amp; IFERROR(VLOOKUP(B49,tbCal2[],2,FALSE),"")</f>
        <v/>
      </c>
      <c r="E49" s="5" t="str">
        <f t="shared" si="29"/>
        <v/>
      </c>
      <c r="F49" s="49">
        <f t="shared" si="36"/>
        <v>45149</v>
      </c>
      <c r="G49" s="50" t="str">
        <f>VLOOKUP(WEEKDAY(F49,2),tbDay[],3,FALSE) &amp; TEXT(F49," d")</f>
        <v>fr 11</v>
      </c>
      <c r="H49" s="4" t="str">
        <f>IFERROR(VLOOKUP(F49,tbCal1[],2,FALSE),"") &amp; IFERROR(VLOOKUP(F49,tbCal2[],2,FALSE),"")</f>
        <v/>
      </c>
      <c r="I49" s="5" t="str">
        <f t="shared" si="30"/>
        <v/>
      </c>
      <c r="J49" s="49">
        <f t="shared" si="37"/>
        <v>45180</v>
      </c>
      <c r="K49" s="50" t="str">
        <f>VLOOKUP(WEEKDAY(J49,2),tbDay[],3,FALSE) &amp; TEXT(J49," d")</f>
        <v>ma 11</v>
      </c>
      <c r="L49" s="4" t="str">
        <f>IFERROR(VLOOKUP(J49,tbCal1[],2,FALSE),"") &amp; IFERROR(VLOOKUP(J49,tbCal2[],2,FALSE),"")</f>
        <v/>
      </c>
      <c r="M49" s="5">
        <f t="shared" si="31"/>
        <v>37</v>
      </c>
      <c r="N49" s="49">
        <f t="shared" si="38"/>
        <v>45210</v>
      </c>
      <c r="O49" s="50" t="str">
        <f>VLOOKUP(WEEKDAY(N49,2),tbDay[],3,FALSE) &amp; TEXT(N49," d")</f>
        <v>on 11</v>
      </c>
      <c r="P49" s="4" t="str">
        <f>IFERROR(VLOOKUP(N49,tbCal1[],2,FALSE),"") &amp; IFERROR(VLOOKUP(N49,tbCal2[],2,FALSE),"")</f>
        <v/>
      </c>
      <c r="Q49" s="5" t="str">
        <f t="shared" si="32"/>
        <v/>
      </c>
      <c r="R49" s="49">
        <f t="shared" si="39"/>
        <v>45241</v>
      </c>
      <c r="S49" s="50" t="str">
        <f>VLOOKUP(WEEKDAY(R49,2),tbDay[],3,FALSE) &amp; TEXT(R49," d")</f>
        <v>lø 11</v>
      </c>
      <c r="T49" s="4" t="str">
        <f>IFERROR(VLOOKUP(R49,tbCal1[],2,FALSE),"") &amp; IFERROR(VLOOKUP(R49,tbCal2[],2,FALSE),"")</f>
        <v>Mortensdag</v>
      </c>
      <c r="U49" s="5" t="str">
        <f t="shared" si="33"/>
        <v/>
      </c>
      <c r="V49" s="49">
        <f t="shared" si="40"/>
        <v>45271</v>
      </c>
      <c r="W49" s="50" t="str">
        <f>VLOOKUP(WEEKDAY(V49,2),tbDay[],3,FALSE) &amp; TEXT(V49," d")</f>
        <v>ma 11</v>
      </c>
      <c r="X49" s="4" t="str">
        <f>IFERROR(VLOOKUP(V49,tbCal1[],2,FALSE),"") &amp; IFERROR(VLOOKUP(V49,tbCal2[],2,FALSE),"")</f>
        <v/>
      </c>
      <c r="Y49" s="5">
        <f t="shared" si="34"/>
        <v>50</v>
      </c>
    </row>
    <row r="50" spans="1:25" ht="15" x14ac:dyDescent="0.25">
      <c r="A50" s="28"/>
      <c r="B50" s="49">
        <f t="shared" si="35"/>
        <v>45119</v>
      </c>
      <c r="C50" s="50" t="str">
        <f>VLOOKUP(WEEKDAY(B50,2),tbDay[],3,FALSE) &amp; TEXT(B50," d")</f>
        <v>on 12</v>
      </c>
      <c r="D50" s="4" t="str">
        <f>IFERROR(VLOOKUP(B50,tbCal1[],2,FALSE),"") &amp; IFERROR(VLOOKUP(B50,tbCal2[],2,FALSE),"")</f>
        <v/>
      </c>
      <c r="E50" s="5" t="str">
        <f t="shared" si="29"/>
        <v/>
      </c>
      <c r="F50" s="49">
        <f t="shared" si="36"/>
        <v>45150</v>
      </c>
      <c r="G50" s="50" t="str">
        <f>VLOOKUP(WEEKDAY(F50,2),tbDay[],3,FALSE) &amp; TEXT(F50," d")</f>
        <v>lø 12</v>
      </c>
      <c r="H50" s="4" t="str">
        <f>IFERROR(VLOOKUP(F50,tbCal1[],2,FALSE),"") &amp; IFERROR(VLOOKUP(F50,tbCal2[],2,FALSE),"")</f>
        <v/>
      </c>
      <c r="I50" s="5" t="str">
        <f t="shared" si="30"/>
        <v/>
      </c>
      <c r="J50" s="49">
        <f t="shared" si="37"/>
        <v>45181</v>
      </c>
      <c r="K50" s="50" t="str">
        <f>VLOOKUP(WEEKDAY(J50,2),tbDay[],3,FALSE) &amp; TEXT(J50," d")</f>
        <v>ti 12</v>
      </c>
      <c r="L50" s="4" t="str">
        <f>IFERROR(VLOOKUP(J50,tbCal1[],2,FALSE),"") &amp; IFERROR(VLOOKUP(J50,tbCal2[],2,FALSE),"")</f>
        <v/>
      </c>
      <c r="M50" s="5" t="str">
        <f t="shared" si="31"/>
        <v/>
      </c>
      <c r="N50" s="49">
        <f t="shared" si="38"/>
        <v>45211</v>
      </c>
      <c r="O50" s="50" t="str">
        <f>VLOOKUP(WEEKDAY(N50,2),tbDay[],3,FALSE) &amp; TEXT(N50," d")</f>
        <v>to 12</v>
      </c>
      <c r="P50" s="4" t="str">
        <f>IFERROR(VLOOKUP(N50,tbCal1[],2,FALSE),"") &amp; IFERROR(VLOOKUP(N50,tbCal2[],2,FALSE),"")</f>
        <v/>
      </c>
      <c r="Q50" s="5" t="str">
        <f t="shared" si="32"/>
        <v/>
      </c>
      <c r="R50" s="49">
        <f t="shared" si="39"/>
        <v>45242</v>
      </c>
      <c r="S50" s="50" t="str">
        <f>VLOOKUP(WEEKDAY(R50,2),tbDay[],3,FALSE) &amp; TEXT(R50," d")</f>
        <v>sø 12</v>
      </c>
      <c r="T50" s="4" t="str">
        <f>IFERROR(VLOOKUP(R50,tbCal1[],2,FALSE),"") &amp; IFERROR(VLOOKUP(R50,tbCal2[],2,FALSE),"")</f>
        <v/>
      </c>
      <c r="U50" s="5" t="str">
        <f t="shared" si="33"/>
        <v/>
      </c>
      <c r="V50" s="49">
        <f t="shared" si="40"/>
        <v>45272</v>
      </c>
      <c r="W50" s="50" t="str">
        <f>VLOOKUP(WEEKDAY(V50,2),tbDay[],3,FALSE) &amp; TEXT(V50," d")</f>
        <v>ti 12</v>
      </c>
      <c r="X50" s="4" t="str">
        <f>IFERROR(VLOOKUP(V50,tbCal1[],2,FALSE),"") &amp; IFERROR(VLOOKUP(V50,tbCal2[],2,FALSE),"")</f>
        <v/>
      </c>
      <c r="Y50" s="5" t="str">
        <f t="shared" si="34"/>
        <v/>
      </c>
    </row>
    <row r="51" spans="1:25" ht="15" x14ac:dyDescent="0.25">
      <c r="A51" s="28"/>
      <c r="B51" s="49">
        <f t="shared" si="35"/>
        <v>45120</v>
      </c>
      <c r="C51" s="50" t="str">
        <f>VLOOKUP(WEEKDAY(B51,2),tbDay[],3,FALSE) &amp; TEXT(B51," d")</f>
        <v>to 13</v>
      </c>
      <c r="D51" s="4" t="str">
        <f>IFERROR(VLOOKUP(B51,tbCal1[],2,FALSE),"") &amp; IFERROR(VLOOKUP(B51,tbCal2[],2,FALSE),"")</f>
        <v/>
      </c>
      <c r="E51" s="5" t="str">
        <f t="shared" si="29"/>
        <v/>
      </c>
      <c r="F51" s="49">
        <f t="shared" si="36"/>
        <v>45151</v>
      </c>
      <c r="G51" s="50" t="str">
        <f>VLOOKUP(WEEKDAY(F51,2),tbDay[],3,FALSE) &amp; TEXT(F51," d")</f>
        <v>sø 13</v>
      </c>
      <c r="H51" s="4" t="str">
        <f>IFERROR(VLOOKUP(F51,tbCal1[],2,FALSE),"") &amp; IFERROR(VLOOKUP(F51,tbCal2[],2,FALSE),"")</f>
        <v/>
      </c>
      <c r="I51" s="5" t="str">
        <f t="shared" si="30"/>
        <v/>
      </c>
      <c r="J51" s="49">
        <f t="shared" si="37"/>
        <v>45182</v>
      </c>
      <c r="K51" s="50" t="str">
        <f>VLOOKUP(WEEKDAY(J51,2),tbDay[],3,FALSE) &amp; TEXT(J51," d")</f>
        <v>on 13</v>
      </c>
      <c r="L51" s="4" t="str">
        <f>IFERROR(VLOOKUP(J51,tbCal1[],2,FALSE),"") &amp; IFERROR(VLOOKUP(J51,tbCal2[],2,FALSE),"")</f>
        <v/>
      </c>
      <c r="M51" s="5" t="str">
        <f t="shared" si="31"/>
        <v/>
      </c>
      <c r="N51" s="49">
        <f t="shared" si="38"/>
        <v>45212</v>
      </c>
      <c r="O51" s="50" t="str">
        <f>VLOOKUP(WEEKDAY(N51,2),tbDay[],3,FALSE) &amp; TEXT(N51," d")</f>
        <v>fr 13</v>
      </c>
      <c r="P51" s="4" t="str">
        <f>IFERROR(VLOOKUP(N51,tbCal1[],2,FALSE),"") &amp; IFERROR(VLOOKUP(N51,tbCal2[],2,FALSE),"")</f>
        <v/>
      </c>
      <c r="Q51" s="5" t="str">
        <f t="shared" si="32"/>
        <v/>
      </c>
      <c r="R51" s="49">
        <f t="shared" si="39"/>
        <v>45243</v>
      </c>
      <c r="S51" s="50" t="str">
        <f>VLOOKUP(WEEKDAY(R51,2),tbDay[],3,FALSE) &amp; TEXT(R51," d")</f>
        <v>ma 13</v>
      </c>
      <c r="T51" s="4" t="str">
        <f>IFERROR(VLOOKUP(R51,tbCal1[],2,FALSE),"") &amp; IFERROR(VLOOKUP(R51,tbCal2[],2,FALSE),"")</f>
        <v/>
      </c>
      <c r="U51" s="5">
        <f t="shared" si="33"/>
        <v>46</v>
      </c>
      <c r="V51" s="49">
        <f t="shared" si="40"/>
        <v>45273</v>
      </c>
      <c r="W51" s="50" t="str">
        <f>VLOOKUP(WEEKDAY(V51,2),tbDay[],3,FALSE) &amp; TEXT(V51," d")</f>
        <v>on 13</v>
      </c>
      <c r="X51" s="4" t="str">
        <f>IFERROR(VLOOKUP(V51,tbCal1[],2,FALSE),"") &amp; IFERROR(VLOOKUP(V51,tbCal2[],2,FALSE),"")</f>
        <v/>
      </c>
      <c r="Y51" s="5" t="str">
        <f t="shared" si="34"/>
        <v/>
      </c>
    </row>
    <row r="52" spans="1:25" ht="15" x14ac:dyDescent="0.25">
      <c r="A52" s="28"/>
      <c r="B52" s="49">
        <f t="shared" si="35"/>
        <v>45121</v>
      </c>
      <c r="C52" s="50" t="str">
        <f>VLOOKUP(WEEKDAY(B52,2),tbDay[],3,FALSE) &amp; TEXT(B52," d")</f>
        <v>fr 14</v>
      </c>
      <c r="D52" s="4" t="str">
        <f>IFERROR(VLOOKUP(B52,tbCal1[],2,FALSE),"") &amp; IFERROR(VLOOKUP(B52,tbCal2[],2,FALSE),"")</f>
        <v/>
      </c>
      <c r="E52" s="5" t="str">
        <f t="shared" si="29"/>
        <v/>
      </c>
      <c r="F52" s="49">
        <f t="shared" si="36"/>
        <v>45152</v>
      </c>
      <c r="G52" s="50" t="str">
        <f>VLOOKUP(WEEKDAY(F52,2),tbDay[],3,FALSE) &amp; TEXT(F52," d")</f>
        <v>ma 14</v>
      </c>
      <c r="H52" s="4" t="str">
        <f>IFERROR(VLOOKUP(F52,tbCal1[],2,FALSE),"") &amp; IFERROR(VLOOKUP(F52,tbCal2[],2,FALSE),"")</f>
        <v/>
      </c>
      <c r="I52" s="5">
        <f t="shared" si="30"/>
        <v>33</v>
      </c>
      <c r="J52" s="49">
        <f t="shared" si="37"/>
        <v>45183</v>
      </c>
      <c r="K52" s="50" t="str">
        <f>VLOOKUP(WEEKDAY(J52,2),tbDay[],3,FALSE) &amp; TEXT(J52," d")</f>
        <v>to 14</v>
      </c>
      <c r="L52" s="4" t="str">
        <f>IFERROR(VLOOKUP(J52,tbCal1[],2,FALSE),"") &amp; IFERROR(VLOOKUP(J52,tbCal2[],2,FALSE),"")</f>
        <v/>
      </c>
      <c r="M52" s="5" t="str">
        <f t="shared" si="31"/>
        <v/>
      </c>
      <c r="N52" s="49">
        <f t="shared" si="38"/>
        <v>45213</v>
      </c>
      <c r="O52" s="50" t="str">
        <f>VLOOKUP(WEEKDAY(N52,2),tbDay[],3,FALSE) &amp; TEXT(N52," d")</f>
        <v>lø 14</v>
      </c>
      <c r="P52" s="4" t="str">
        <f>IFERROR(VLOOKUP(N52,tbCal1[],2,FALSE),"") &amp; IFERROR(VLOOKUP(N52,tbCal2[],2,FALSE),"")</f>
        <v/>
      </c>
      <c r="Q52" s="5" t="str">
        <f t="shared" si="32"/>
        <v/>
      </c>
      <c r="R52" s="49">
        <f t="shared" si="39"/>
        <v>45244</v>
      </c>
      <c r="S52" s="50" t="str">
        <f>VLOOKUP(WEEKDAY(R52,2),tbDay[],3,FALSE) &amp; TEXT(R52," d")</f>
        <v>ti 14</v>
      </c>
      <c r="T52" s="4" t="str">
        <f>IFERROR(VLOOKUP(R52,tbCal1[],2,FALSE),"") &amp; IFERROR(VLOOKUP(R52,tbCal2[],2,FALSE),"")</f>
        <v/>
      </c>
      <c r="U52" s="5" t="str">
        <f t="shared" si="33"/>
        <v/>
      </c>
      <c r="V52" s="49">
        <f t="shared" si="40"/>
        <v>45274</v>
      </c>
      <c r="W52" s="50" t="str">
        <f>VLOOKUP(WEEKDAY(V52,2),tbDay[],3,FALSE) &amp; TEXT(V52," d")</f>
        <v>to 14</v>
      </c>
      <c r="X52" s="4" t="str">
        <f>IFERROR(VLOOKUP(V52,tbCal1[],2,FALSE),"") &amp; IFERROR(VLOOKUP(V52,tbCal2[],2,FALSE),"")</f>
        <v/>
      </c>
      <c r="Y52" s="5" t="str">
        <f t="shared" si="34"/>
        <v/>
      </c>
    </row>
    <row r="53" spans="1:25" ht="15" x14ac:dyDescent="0.25">
      <c r="A53" s="28"/>
      <c r="B53" s="49">
        <f t="shared" si="35"/>
        <v>45122</v>
      </c>
      <c r="C53" s="50" t="str">
        <f>VLOOKUP(WEEKDAY(B53,2),tbDay[],3,FALSE) &amp; TEXT(B53," d")</f>
        <v>lø 15</v>
      </c>
      <c r="D53" s="4" t="str">
        <f>IFERROR(VLOOKUP(B53,tbCal1[],2,FALSE),"") &amp; IFERROR(VLOOKUP(B53,tbCal2[],2,FALSE),"")</f>
        <v/>
      </c>
      <c r="E53" s="5" t="str">
        <f t="shared" si="29"/>
        <v/>
      </c>
      <c r="F53" s="49">
        <f t="shared" si="36"/>
        <v>45153</v>
      </c>
      <c r="G53" s="50" t="str">
        <f>VLOOKUP(WEEKDAY(F53,2),tbDay[],3,FALSE) &amp; TEXT(F53," d")</f>
        <v>ti 15</v>
      </c>
      <c r="H53" s="4" t="str">
        <f>IFERROR(VLOOKUP(F53,tbCal1[],2,FALSE),"") &amp; IFERROR(VLOOKUP(F53,tbCal2[],2,FALSE),"")</f>
        <v/>
      </c>
      <c r="I53" s="5" t="str">
        <f t="shared" si="30"/>
        <v/>
      </c>
      <c r="J53" s="49">
        <f t="shared" si="37"/>
        <v>45184</v>
      </c>
      <c r="K53" s="50" t="str">
        <f>VLOOKUP(WEEKDAY(J53,2),tbDay[],3,FALSE) &amp; TEXT(J53," d")</f>
        <v>fr 15</v>
      </c>
      <c r="L53" s="4" t="str">
        <f>IFERROR(VLOOKUP(J53,tbCal1[],2,FALSE),"") &amp; IFERROR(VLOOKUP(J53,tbCal2[],2,FALSE),"")</f>
        <v/>
      </c>
      <c r="M53" s="5" t="str">
        <f t="shared" si="31"/>
        <v/>
      </c>
      <c r="N53" s="49">
        <f t="shared" si="38"/>
        <v>45214</v>
      </c>
      <c r="O53" s="50" t="str">
        <f>VLOOKUP(WEEKDAY(N53,2),tbDay[],3,FALSE) &amp; TEXT(N53," d")</f>
        <v>sø 15</v>
      </c>
      <c r="P53" s="4" t="str">
        <f>IFERROR(VLOOKUP(N53,tbCal1[],2,FALSE),"") &amp; IFERROR(VLOOKUP(N53,tbCal2[],2,FALSE),"")</f>
        <v/>
      </c>
      <c r="Q53" s="5" t="str">
        <f t="shared" si="32"/>
        <v/>
      </c>
      <c r="R53" s="49">
        <f t="shared" si="39"/>
        <v>45245</v>
      </c>
      <c r="S53" s="50" t="str">
        <f>VLOOKUP(WEEKDAY(R53,2),tbDay[],3,FALSE) &amp; TEXT(R53," d")</f>
        <v>on 15</v>
      </c>
      <c r="T53" s="4" t="str">
        <f>IFERROR(VLOOKUP(R53,tbCal1[],2,FALSE),"") &amp; IFERROR(VLOOKUP(R53,tbCal2[],2,FALSE),"")</f>
        <v/>
      </c>
      <c r="U53" s="5" t="str">
        <f t="shared" si="33"/>
        <v/>
      </c>
      <c r="V53" s="49">
        <f t="shared" si="40"/>
        <v>45275</v>
      </c>
      <c r="W53" s="50" t="str">
        <f>VLOOKUP(WEEKDAY(V53,2),tbDay[],3,FALSE) &amp; TEXT(V53," d")</f>
        <v>fr 15</v>
      </c>
      <c r="X53" s="4" t="str">
        <f>IFERROR(VLOOKUP(V53,tbCal1[],2,FALSE),"") &amp; IFERROR(VLOOKUP(V53,tbCal2[],2,FALSE),"")</f>
        <v/>
      </c>
      <c r="Y53" s="5" t="str">
        <f t="shared" si="34"/>
        <v/>
      </c>
    </row>
    <row r="54" spans="1:25" ht="15" x14ac:dyDescent="0.25">
      <c r="A54" s="28"/>
      <c r="B54" s="49">
        <f t="shared" si="35"/>
        <v>45123</v>
      </c>
      <c r="C54" s="50" t="str">
        <f>VLOOKUP(WEEKDAY(B54,2),tbDay[],3,FALSE) &amp; TEXT(B54," d")</f>
        <v>sø 16</v>
      </c>
      <c r="D54" s="4" t="str">
        <f>IFERROR(VLOOKUP(B54,tbCal1[],2,FALSE),"") &amp; IFERROR(VLOOKUP(B54,tbCal2[],2,FALSE),"")</f>
        <v/>
      </c>
      <c r="E54" s="5" t="str">
        <f t="shared" si="29"/>
        <v/>
      </c>
      <c r="F54" s="49">
        <f t="shared" si="36"/>
        <v>45154</v>
      </c>
      <c r="G54" s="50" t="str">
        <f>VLOOKUP(WEEKDAY(F54,2),tbDay[],3,FALSE) &amp; TEXT(F54," d")</f>
        <v>on 16</v>
      </c>
      <c r="H54" s="4" t="str">
        <f>IFERROR(VLOOKUP(F54,tbCal1[],2,FALSE),"") &amp; IFERROR(VLOOKUP(F54,tbCal2[],2,FALSE),"")</f>
        <v/>
      </c>
      <c r="I54" s="5" t="str">
        <f t="shared" si="30"/>
        <v/>
      </c>
      <c r="J54" s="49">
        <f t="shared" si="37"/>
        <v>45185</v>
      </c>
      <c r="K54" s="50" t="str">
        <f>VLOOKUP(WEEKDAY(J54,2),tbDay[],3,FALSE) &amp; TEXT(J54," d")</f>
        <v>lø 16</v>
      </c>
      <c r="L54" s="4" t="str">
        <f>IFERROR(VLOOKUP(J54,tbCal1[],2,FALSE),"") &amp; IFERROR(VLOOKUP(J54,tbCal2[],2,FALSE),"")</f>
        <v/>
      </c>
      <c r="M54" s="5" t="str">
        <f t="shared" si="31"/>
        <v/>
      </c>
      <c r="N54" s="49">
        <f t="shared" si="38"/>
        <v>45215</v>
      </c>
      <c r="O54" s="50" t="str">
        <f>VLOOKUP(WEEKDAY(N54,2),tbDay[],3,FALSE) &amp; TEXT(N54," d")</f>
        <v>ma 16</v>
      </c>
      <c r="P54" s="4" t="str">
        <f>IFERROR(VLOOKUP(N54,tbCal1[],2,FALSE),"") &amp; IFERROR(VLOOKUP(N54,tbCal2[],2,FALSE),"")</f>
        <v/>
      </c>
      <c r="Q54" s="5">
        <f t="shared" si="32"/>
        <v>42</v>
      </c>
      <c r="R54" s="49">
        <f t="shared" si="39"/>
        <v>45246</v>
      </c>
      <c r="S54" s="50" t="str">
        <f>VLOOKUP(WEEKDAY(R54,2),tbDay[],3,FALSE) &amp; TEXT(R54," d")</f>
        <v>to 16</v>
      </c>
      <c r="T54" s="4" t="str">
        <f>IFERROR(VLOOKUP(R54,tbCal1[],2,FALSE),"") &amp; IFERROR(VLOOKUP(R54,tbCal2[],2,FALSE),"")</f>
        <v/>
      </c>
      <c r="U54" s="5" t="str">
        <f t="shared" si="33"/>
        <v/>
      </c>
      <c r="V54" s="49">
        <f t="shared" si="40"/>
        <v>45276</v>
      </c>
      <c r="W54" s="50" t="str">
        <f>VLOOKUP(WEEKDAY(V54,2),tbDay[],3,FALSE) &amp; TEXT(V54," d")</f>
        <v>lø 16</v>
      </c>
      <c r="X54" s="4" t="str">
        <f>IFERROR(VLOOKUP(V54,tbCal1[],2,FALSE),"") &amp; IFERROR(VLOOKUP(V54,tbCal2[],2,FALSE),"")</f>
        <v/>
      </c>
      <c r="Y54" s="5" t="str">
        <f t="shared" si="34"/>
        <v/>
      </c>
    </row>
    <row r="55" spans="1:25" ht="15" x14ac:dyDescent="0.25">
      <c r="A55" s="28"/>
      <c r="B55" s="49">
        <f t="shared" si="35"/>
        <v>45124</v>
      </c>
      <c r="C55" s="50" t="str">
        <f>VLOOKUP(WEEKDAY(B55,2),tbDay[],3,FALSE) &amp; TEXT(B55," d")</f>
        <v>ma 17</v>
      </c>
      <c r="D55" s="4" t="str">
        <f>IFERROR(VLOOKUP(B55,tbCal1[],2,FALSE),"") &amp; IFERROR(VLOOKUP(B55,tbCal2[],2,FALSE),"")</f>
        <v/>
      </c>
      <c r="E55" s="5">
        <f t="shared" si="29"/>
        <v>29</v>
      </c>
      <c r="F55" s="49">
        <f t="shared" si="36"/>
        <v>45155</v>
      </c>
      <c r="G55" s="50" t="str">
        <f>VLOOKUP(WEEKDAY(F55,2),tbDay[],3,FALSE) &amp; TEXT(F55," d")</f>
        <v>to 17</v>
      </c>
      <c r="H55" s="4" t="str">
        <f>IFERROR(VLOOKUP(F55,tbCal1[],2,FALSE),"") &amp; IFERROR(VLOOKUP(F55,tbCal2[],2,FALSE),"")</f>
        <v/>
      </c>
      <c r="I55" s="5" t="str">
        <f t="shared" si="30"/>
        <v/>
      </c>
      <c r="J55" s="49">
        <f t="shared" si="37"/>
        <v>45186</v>
      </c>
      <c r="K55" s="50" t="str">
        <f>VLOOKUP(WEEKDAY(J55,2),tbDay[],3,FALSE) &amp; TEXT(J55," d")</f>
        <v>sø 17</v>
      </c>
      <c r="L55" s="4" t="str">
        <f>IFERROR(VLOOKUP(J55,tbCal1[],2,FALSE),"") &amp; IFERROR(VLOOKUP(J55,tbCal2[],2,FALSE),"")</f>
        <v/>
      </c>
      <c r="M55" s="5" t="str">
        <f t="shared" si="31"/>
        <v/>
      </c>
      <c r="N55" s="49">
        <f t="shared" si="38"/>
        <v>45216</v>
      </c>
      <c r="O55" s="50" t="str">
        <f>VLOOKUP(WEEKDAY(N55,2),tbDay[],3,FALSE) &amp; TEXT(N55," d")</f>
        <v>ti 17</v>
      </c>
      <c r="P55" s="4" t="str">
        <f>IFERROR(VLOOKUP(N55,tbCal1[],2,FALSE),"") &amp; IFERROR(VLOOKUP(N55,tbCal2[],2,FALSE),"")</f>
        <v/>
      </c>
      <c r="Q55" s="5" t="str">
        <f t="shared" si="32"/>
        <v/>
      </c>
      <c r="R55" s="49">
        <f t="shared" si="39"/>
        <v>45247</v>
      </c>
      <c r="S55" s="50" t="str">
        <f>VLOOKUP(WEEKDAY(R55,2),tbDay[],3,FALSE) &amp; TEXT(R55," d")</f>
        <v>fr 17</v>
      </c>
      <c r="T55" s="4" t="str">
        <f>IFERROR(VLOOKUP(R55,tbCal1[],2,FALSE),"") &amp; IFERROR(VLOOKUP(R55,tbCal2[],2,FALSE),"")</f>
        <v/>
      </c>
      <c r="U55" s="5" t="str">
        <f t="shared" si="33"/>
        <v/>
      </c>
      <c r="V55" s="49">
        <f t="shared" si="40"/>
        <v>45277</v>
      </c>
      <c r="W55" s="50" t="str">
        <f>VLOOKUP(WEEKDAY(V55,2),tbDay[],3,FALSE) &amp; TEXT(V55," d")</f>
        <v>sø 17</v>
      </c>
      <c r="X55" s="4" t="str">
        <f>IFERROR(VLOOKUP(V55,tbCal1[],2,FALSE),"") &amp; IFERROR(VLOOKUP(V55,tbCal2[],2,FALSE),"")</f>
        <v/>
      </c>
      <c r="Y55" s="5" t="str">
        <f t="shared" si="34"/>
        <v/>
      </c>
    </row>
    <row r="56" spans="1:25" ht="15" x14ac:dyDescent="0.25">
      <c r="A56" s="28"/>
      <c r="B56" s="49">
        <f t="shared" si="35"/>
        <v>45125</v>
      </c>
      <c r="C56" s="50" t="str">
        <f>VLOOKUP(WEEKDAY(B56,2),tbDay[],3,FALSE) &amp; TEXT(B56," d")</f>
        <v>ti 18</v>
      </c>
      <c r="D56" s="4" t="str">
        <f>IFERROR(VLOOKUP(B56,tbCal1[],2,FALSE),"") &amp; IFERROR(VLOOKUP(B56,tbCal2[],2,FALSE),"")</f>
        <v/>
      </c>
      <c r="E56" s="5" t="str">
        <f t="shared" si="29"/>
        <v/>
      </c>
      <c r="F56" s="49">
        <f t="shared" si="36"/>
        <v>45156</v>
      </c>
      <c r="G56" s="50" t="str">
        <f>VLOOKUP(WEEKDAY(F56,2),tbDay[],3,FALSE) &amp; TEXT(F56," d")</f>
        <v>fr 18</v>
      </c>
      <c r="H56" s="4" t="str">
        <f>IFERROR(VLOOKUP(F56,tbCal1[],2,FALSE),"") &amp; IFERROR(VLOOKUP(F56,tbCal2[],2,FALSE),"")</f>
        <v/>
      </c>
      <c r="I56" s="5" t="str">
        <f t="shared" si="30"/>
        <v/>
      </c>
      <c r="J56" s="49">
        <f t="shared" si="37"/>
        <v>45187</v>
      </c>
      <c r="K56" s="50" t="str">
        <f>VLOOKUP(WEEKDAY(J56,2),tbDay[],3,FALSE) &amp; TEXT(J56," d")</f>
        <v>ma 18</v>
      </c>
      <c r="L56" s="4" t="str">
        <f>IFERROR(VLOOKUP(J56,tbCal1[],2,FALSE),"") &amp; IFERROR(VLOOKUP(J56,tbCal2[],2,FALSE),"")</f>
        <v/>
      </c>
      <c r="M56" s="5">
        <f t="shared" si="31"/>
        <v>38</v>
      </c>
      <c r="N56" s="49">
        <f t="shared" si="38"/>
        <v>45217</v>
      </c>
      <c r="O56" s="50" t="str">
        <f>VLOOKUP(WEEKDAY(N56,2),tbDay[],3,FALSE) &amp; TEXT(N56," d")</f>
        <v>on 18</v>
      </c>
      <c r="P56" s="4" t="str">
        <f>IFERROR(VLOOKUP(N56,tbCal1[],2,FALSE),"") &amp; IFERROR(VLOOKUP(N56,tbCal2[],2,FALSE),"")</f>
        <v/>
      </c>
      <c r="Q56" s="5" t="str">
        <f t="shared" si="32"/>
        <v/>
      </c>
      <c r="R56" s="49">
        <f t="shared" si="39"/>
        <v>45248</v>
      </c>
      <c r="S56" s="50" t="str">
        <f>VLOOKUP(WEEKDAY(R56,2),tbDay[],3,FALSE) &amp; TEXT(R56," d")</f>
        <v>lø 18</v>
      </c>
      <c r="T56" s="4" t="str">
        <f>IFERROR(VLOOKUP(R56,tbCal1[],2,FALSE),"") &amp; IFERROR(VLOOKUP(R56,tbCal2[],2,FALSE),"")</f>
        <v/>
      </c>
      <c r="U56" s="5" t="str">
        <f t="shared" si="33"/>
        <v/>
      </c>
      <c r="V56" s="49">
        <f t="shared" si="40"/>
        <v>45278</v>
      </c>
      <c r="W56" s="50" t="str">
        <f>VLOOKUP(WEEKDAY(V56,2),tbDay[],3,FALSE) &amp; TEXT(V56," d")</f>
        <v>ma 18</v>
      </c>
      <c r="X56" s="4" t="str">
        <f>IFERROR(VLOOKUP(V56,tbCal1[],2,FALSE),"") &amp; IFERROR(VLOOKUP(V56,tbCal2[],2,FALSE),"")</f>
        <v/>
      </c>
      <c r="Y56" s="5">
        <f t="shared" si="34"/>
        <v>51</v>
      </c>
    </row>
    <row r="57" spans="1:25" ht="15" x14ac:dyDescent="0.25">
      <c r="A57" s="28"/>
      <c r="B57" s="49">
        <f t="shared" si="35"/>
        <v>45126</v>
      </c>
      <c r="C57" s="50" t="str">
        <f>VLOOKUP(WEEKDAY(B57,2),tbDay[],3,FALSE) &amp; TEXT(B57," d")</f>
        <v>on 19</v>
      </c>
      <c r="D57" s="4" t="str">
        <f>IFERROR(VLOOKUP(B57,tbCal1[],2,FALSE),"") &amp; IFERROR(VLOOKUP(B57,tbCal2[],2,FALSE),"")</f>
        <v/>
      </c>
      <c r="E57" s="5" t="str">
        <f t="shared" si="29"/>
        <v/>
      </c>
      <c r="F57" s="49">
        <f t="shared" si="36"/>
        <v>45157</v>
      </c>
      <c r="G57" s="50" t="str">
        <f>VLOOKUP(WEEKDAY(F57,2),tbDay[],3,FALSE) &amp; TEXT(F57," d")</f>
        <v>lø 19</v>
      </c>
      <c r="H57" s="4" t="str">
        <f>IFERROR(VLOOKUP(F57,tbCal1[],2,FALSE),"") &amp; IFERROR(VLOOKUP(F57,tbCal2[],2,FALSE),"")</f>
        <v/>
      </c>
      <c r="I57" s="5" t="str">
        <f t="shared" si="30"/>
        <v/>
      </c>
      <c r="J57" s="49">
        <f t="shared" si="37"/>
        <v>45188</v>
      </c>
      <c r="K57" s="50" t="str">
        <f>VLOOKUP(WEEKDAY(J57,2),tbDay[],3,FALSE) &amp; TEXT(J57," d")</f>
        <v>ti 19</v>
      </c>
      <c r="L57" s="4" t="str">
        <f>IFERROR(VLOOKUP(J57,tbCal1[],2,FALSE),"") &amp; IFERROR(VLOOKUP(J57,tbCal2[],2,FALSE),"")</f>
        <v/>
      </c>
      <c r="M57" s="5" t="str">
        <f t="shared" si="31"/>
        <v/>
      </c>
      <c r="N57" s="49">
        <f t="shared" si="38"/>
        <v>45218</v>
      </c>
      <c r="O57" s="50" t="str">
        <f>VLOOKUP(WEEKDAY(N57,2),tbDay[],3,FALSE) &amp; TEXT(N57," d")</f>
        <v>to 19</v>
      </c>
      <c r="P57" s="4" t="str">
        <f>IFERROR(VLOOKUP(N57,tbCal1[],2,FALSE),"") &amp; IFERROR(VLOOKUP(N57,tbCal2[],2,FALSE),"")</f>
        <v/>
      </c>
      <c r="Q57" s="5" t="str">
        <f t="shared" si="32"/>
        <v/>
      </c>
      <c r="R57" s="49">
        <f t="shared" si="39"/>
        <v>45249</v>
      </c>
      <c r="S57" s="50" t="str">
        <f>VLOOKUP(WEEKDAY(R57,2),tbDay[],3,FALSE) &amp; TEXT(R57," d")</f>
        <v>sø 19</v>
      </c>
      <c r="T57" s="4" t="str">
        <f>IFERROR(VLOOKUP(R57,tbCal1[],2,FALSE),"") &amp; IFERROR(VLOOKUP(R57,tbCal2[],2,FALSE),"")</f>
        <v/>
      </c>
      <c r="U57" s="5" t="str">
        <f t="shared" si="33"/>
        <v/>
      </c>
      <c r="V57" s="49">
        <f t="shared" si="40"/>
        <v>45279</v>
      </c>
      <c r="W57" s="50" t="str">
        <f>VLOOKUP(WEEKDAY(V57,2),tbDay[],3,FALSE) &amp; TEXT(V57," d")</f>
        <v>ti 19</v>
      </c>
      <c r="X57" s="4" t="str">
        <f>IFERROR(VLOOKUP(V57,tbCal1[],2,FALSE),"") &amp; IFERROR(VLOOKUP(V57,tbCal2[],2,FALSE),"")</f>
        <v/>
      </c>
      <c r="Y57" s="5" t="str">
        <f t="shared" si="34"/>
        <v/>
      </c>
    </row>
    <row r="58" spans="1:25" ht="15" x14ac:dyDescent="0.25">
      <c r="A58" s="28"/>
      <c r="B58" s="49">
        <f t="shared" si="35"/>
        <v>45127</v>
      </c>
      <c r="C58" s="50" t="str">
        <f>VLOOKUP(WEEKDAY(B58,2),tbDay[],3,FALSE) &amp; TEXT(B58," d")</f>
        <v>to 20</v>
      </c>
      <c r="D58" s="4" t="str">
        <f>IFERROR(VLOOKUP(B58,tbCal1[],2,FALSE),"") &amp; IFERROR(VLOOKUP(B58,tbCal2[],2,FALSE),"")</f>
        <v/>
      </c>
      <c r="E58" s="5" t="str">
        <f t="shared" si="29"/>
        <v/>
      </c>
      <c r="F58" s="49">
        <f t="shared" si="36"/>
        <v>45158</v>
      </c>
      <c r="G58" s="50" t="str">
        <f>VLOOKUP(WEEKDAY(F58,2),tbDay[],3,FALSE) &amp; TEXT(F58," d")</f>
        <v>sø 20</v>
      </c>
      <c r="H58" s="4" t="str">
        <f>IFERROR(VLOOKUP(F58,tbCal1[],2,FALSE),"") &amp; IFERROR(VLOOKUP(F58,tbCal2[],2,FALSE),"")</f>
        <v/>
      </c>
      <c r="I58" s="5" t="str">
        <f t="shared" si="30"/>
        <v/>
      </c>
      <c r="J58" s="49">
        <f t="shared" si="37"/>
        <v>45189</v>
      </c>
      <c r="K58" s="50" t="str">
        <f>VLOOKUP(WEEKDAY(J58,2),tbDay[],3,FALSE) &amp; TEXT(J58," d")</f>
        <v>on 20</v>
      </c>
      <c r="L58" s="4" t="str">
        <f>IFERROR(VLOOKUP(J58,tbCal1[],2,FALSE),"") &amp; IFERROR(VLOOKUP(J58,tbCal2[],2,FALSE),"")</f>
        <v/>
      </c>
      <c r="M58" s="5" t="str">
        <f t="shared" si="31"/>
        <v/>
      </c>
      <c r="N58" s="49">
        <f t="shared" si="38"/>
        <v>45219</v>
      </c>
      <c r="O58" s="50" t="str">
        <f>VLOOKUP(WEEKDAY(N58,2),tbDay[],3,FALSE) &amp; TEXT(N58," d")</f>
        <v>fr 20</v>
      </c>
      <c r="P58" s="4" t="str">
        <f>IFERROR(VLOOKUP(N58,tbCal1[],2,FALSE),"") &amp; IFERROR(VLOOKUP(N58,tbCal2[],2,FALSE),"")</f>
        <v/>
      </c>
      <c r="Q58" s="5" t="str">
        <f t="shared" si="32"/>
        <v/>
      </c>
      <c r="R58" s="49">
        <f t="shared" si="39"/>
        <v>45250</v>
      </c>
      <c r="S58" s="50" t="str">
        <f>VLOOKUP(WEEKDAY(R58,2),tbDay[],3,FALSE) &amp; TEXT(R58," d")</f>
        <v>ma 20</v>
      </c>
      <c r="T58" s="4" t="str">
        <f>IFERROR(VLOOKUP(R58,tbCal1[],2,FALSE),"") &amp; IFERROR(VLOOKUP(R58,tbCal2[],2,FALSE),"")</f>
        <v/>
      </c>
      <c r="U58" s="5">
        <f t="shared" si="33"/>
        <v>47</v>
      </c>
      <c r="V58" s="49">
        <f t="shared" si="40"/>
        <v>45280</v>
      </c>
      <c r="W58" s="50" t="str">
        <f>VLOOKUP(WEEKDAY(V58,2),tbDay[],3,FALSE) &amp; TEXT(V58," d")</f>
        <v>on 20</v>
      </c>
      <c r="X58" s="4" t="str">
        <f>IFERROR(VLOOKUP(V58,tbCal1[],2,FALSE),"") &amp; IFERROR(VLOOKUP(V58,tbCal2[],2,FALSE),"")</f>
        <v/>
      </c>
      <c r="Y58" s="5" t="str">
        <f t="shared" si="34"/>
        <v/>
      </c>
    </row>
    <row r="59" spans="1:25" ht="15" x14ac:dyDescent="0.25">
      <c r="A59" s="28"/>
      <c r="B59" s="49">
        <f t="shared" si="35"/>
        <v>45128</v>
      </c>
      <c r="C59" s="50" t="str">
        <f>VLOOKUP(WEEKDAY(B59,2),tbDay[],3,FALSE) &amp; TEXT(B59," d")</f>
        <v>fr 21</v>
      </c>
      <c r="D59" s="4" t="str">
        <f>IFERROR(VLOOKUP(B59,tbCal1[],2,FALSE),"") &amp; IFERROR(VLOOKUP(B59,tbCal2[],2,FALSE),"")</f>
        <v/>
      </c>
      <c r="E59" s="5" t="str">
        <f t="shared" si="29"/>
        <v/>
      </c>
      <c r="F59" s="49">
        <f t="shared" si="36"/>
        <v>45159</v>
      </c>
      <c r="G59" s="50" t="str">
        <f>VLOOKUP(WEEKDAY(F59,2),tbDay[],3,FALSE) &amp; TEXT(F59," d")</f>
        <v>ma 21</v>
      </c>
      <c r="H59" s="4" t="str">
        <f>IFERROR(VLOOKUP(F59,tbCal1[],2,FALSE),"") &amp; IFERROR(VLOOKUP(F59,tbCal2[],2,FALSE),"")</f>
        <v/>
      </c>
      <c r="I59" s="5">
        <f t="shared" si="30"/>
        <v>34</v>
      </c>
      <c r="J59" s="49">
        <f t="shared" si="37"/>
        <v>45190</v>
      </c>
      <c r="K59" s="50" t="str">
        <f>VLOOKUP(WEEKDAY(J59,2),tbDay[],3,FALSE) &amp; TEXT(J59," d")</f>
        <v>to 21</v>
      </c>
      <c r="L59" s="4" t="str">
        <f>IFERROR(VLOOKUP(J59,tbCal1[],2,FALSE),"") &amp; IFERROR(VLOOKUP(J59,tbCal2[],2,FALSE),"")</f>
        <v/>
      </c>
      <c r="M59" s="5" t="str">
        <f t="shared" si="31"/>
        <v/>
      </c>
      <c r="N59" s="49">
        <f t="shared" si="38"/>
        <v>45220</v>
      </c>
      <c r="O59" s="50" t="str">
        <f>VLOOKUP(WEEKDAY(N59,2),tbDay[],3,FALSE) &amp; TEXT(N59," d")</f>
        <v>lø 21</v>
      </c>
      <c r="P59" s="4" t="str">
        <f>IFERROR(VLOOKUP(N59,tbCal1[],2,FALSE),"") &amp; IFERROR(VLOOKUP(N59,tbCal2[],2,FALSE),"")</f>
        <v/>
      </c>
      <c r="Q59" s="5" t="str">
        <f t="shared" si="32"/>
        <v/>
      </c>
      <c r="R59" s="49">
        <f t="shared" si="39"/>
        <v>45251</v>
      </c>
      <c r="S59" s="50" t="str">
        <f>VLOOKUP(WEEKDAY(R59,2),tbDay[],3,FALSE) &amp; TEXT(R59," d")</f>
        <v>ti 21</v>
      </c>
      <c r="T59" s="4" t="str">
        <f>IFERROR(VLOOKUP(R59,tbCal1[],2,FALSE),"") &amp; IFERROR(VLOOKUP(R59,tbCal2[],2,FALSE),"")</f>
        <v/>
      </c>
      <c r="U59" s="5" t="str">
        <f t="shared" si="33"/>
        <v/>
      </c>
      <c r="V59" s="49">
        <f t="shared" si="40"/>
        <v>45281</v>
      </c>
      <c r="W59" s="50" t="str">
        <f>VLOOKUP(WEEKDAY(V59,2),tbDay[],3,FALSE) &amp; TEXT(V59," d")</f>
        <v>to 21</v>
      </c>
      <c r="X59" s="4" t="str">
        <f>IFERROR(VLOOKUP(V59,tbCal1[],2,FALSE),"") &amp; IFERROR(VLOOKUP(V59,tbCal2[],2,FALSE),"")</f>
        <v/>
      </c>
      <c r="Y59" s="5" t="str">
        <f t="shared" si="34"/>
        <v/>
      </c>
    </row>
    <row r="60" spans="1:25" ht="15" x14ac:dyDescent="0.25">
      <c r="A60" s="28"/>
      <c r="B60" s="49">
        <f t="shared" si="35"/>
        <v>45129</v>
      </c>
      <c r="C60" s="50" t="str">
        <f>VLOOKUP(WEEKDAY(B60,2),tbDay[],3,FALSE) &amp; TEXT(B60," d")</f>
        <v>lø 22</v>
      </c>
      <c r="D60" s="4" t="str">
        <f>IFERROR(VLOOKUP(B60,tbCal1[],2,FALSE),"") &amp; IFERROR(VLOOKUP(B60,tbCal2[],2,FALSE),"")</f>
        <v/>
      </c>
      <c r="E60" s="5" t="str">
        <f t="shared" si="29"/>
        <v/>
      </c>
      <c r="F60" s="49">
        <f t="shared" si="36"/>
        <v>45160</v>
      </c>
      <c r="G60" s="50" t="str">
        <f>VLOOKUP(WEEKDAY(F60,2),tbDay[],3,FALSE) &amp; TEXT(F60," d")</f>
        <v>ti 22</v>
      </c>
      <c r="H60" s="4" t="str">
        <f>IFERROR(VLOOKUP(F60,tbCal1[],2,FALSE),"") &amp; IFERROR(VLOOKUP(F60,tbCal2[],2,FALSE),"")</f>
        <v/>
      </c>
      <c r="I60" s="5" t="str">
        <f t="shared" si="30"/>
        <v/>
      </c>
      <c r="J60" s="49">
        <f t="shared" si="37"/>
        <v>45191</v>
      </c>
      <c r="K60" s="50" t="str">
        <f>VLOOKUP(WEEKDAY(J60,2),tbDay[],3,FALSE) &amp; TEXT(J60," d")</f>
        <v>fr 22</v>
      </c>
      <c r="L60" s="4" t="str">
        <f>IFERROR(VLOOKUP(J60,tbCal1[],2,FALSE),"") &amp; IFERROR(VLOOKUP(J60,tbCal2[],2,FALSE),"")</f>
        <v/>
      </c>
      <c r="M60" s="5" t="str">
        <f t="shared" si="31"/>
        <v/>
      </c>
      <c r="N60" s="49">
        <f t="shared" si="38"/>
        <v>45221</v>
      </c>
      <c r="O60" s="50" t="str">
        <f>VLOOKUP(WEEKDAY(N60,2),tbDay[],3,FALSE) &amp; TEXT(N60," d")</f>
        <v>sø 22</v>
      </c>
      <c r="P60" s="4" t="str">
        <f>IFERROR(VLOOKUP(N60,tbCal1[],2,FALSE),"") &amp; IFERROR(VLOOKUP(N60,tbCal2[],2,FALSE),"")</f>
        <v/>
      </c>
      <c r="Q60" s="5" t="str">
        <f t="shared" si="32"/>
        <v/>
      </c>
      <c r="R60" s="49">
        <f t="shared" si="39"/>
        <v>45252</v>
      </c>
      <c r="S60" s="50" t="str">
        <f>VLOOKUP(WEEKDAY(R60,2),tbDay[],3,FALSE) &amp; TEXT(R60," d")</f>
        <v>on 22</v>
      </c>
      <c r="T60" s="4" t="str">
        <f>IFERROR(VLOOKUP(R60,tbCal1[],2,FALSE),"") &amp; IFERROR(VLOOKUP(R60,tbCal2[],2,FALSE),"")</f>
        <v/>
      </c>
      <c r="U60" s="5" t="str">
        <f t="shared" si="33"/>
        <v/>
      </c>
      <c r="V60" s="49">
        <f t="shared" si="40"/>
        <v>45282</v>
      </c>
      <c r="W60" s="50" t="str">
        <f>VLOOKUP(WEEKDAY(V60,2),tbDay[],3,FALSE) &amp; TEXT(V60," d")</f>
        <v>fr 22</v>
      </c>
      <c r="X60" s="4" t="str">
        <f>IFERROR(VLOOKUP(V60,tbCal1[],2,FALSE),"") &amp; IFERROR(VLOOKUP(V60,tbCal2[],2,FALSE),"")</f>
        <v/>
      </c>
      <c r="Y60" s="5" t="str">
        <f t="shared" si="34"/>
        <v/>
      </c>
    </row>
    <row r="61" spans="1:25" ht="15" x14ac:dyDescent="0.25">
      <c r="A61" s="28"/>
      <c r="B61" s="49">
        <f t="shared" si="35"/>
        <v>45130</v>
      </c>
      <c r="C61" s="50" t="str">
        <f>VLOOKUP(WEEKDAY(B61,2),tbDay[],3,FALSE) &amp; TEXT(B61," d")</f>
        <v>sø 23</v>
      </c>
      <c r="D61" s="4" t="str">
        <f>IFERROR(VLOOKUP(B61,tbCal1[],2,FALSE),"") &amp; IFERROR(VLOOKUP(B61,tbCal2[],2,FALSE),"")</f>
        <v/>
      </c>
      <c r="E61" s="5" t="str">
        <f t="shared" si="29"/>
        <v/>
      </c>
      <c r="F61" s="49">
        <f t="shared" si="36"/>
        <v>45161</v>
      </c>
      <c r="G61" s="50" t="str">
        <f>VLOOKUP(WEEKDAY(F61,2),tbDay[],3,FALSE) &amp; TEXT(F61," d")</f>
        <v>on 23</v>
      </c>
      <c r="H61" s="4" t="str">
        <f>IFERROR(VLOOKUP(F61,tbCal1[],2,FALSE),"") &amp; IFERROR(VLOOKUP(F61,tbCal2[],2,FALSE),"")</f>
        <v/>
      </c>
      <c r="I61" s="5" t="str">
        <f t="shared" si="30"/>
        <v/>
      </c>
      <c r="J61" s="49">
        <f t="shared" si="37"/>
        <v>45192</v>
      </c>
      <c r="K61" s="50" t="str">
        <f>VLOOKUP(WEEKDAY(J61,2),tbDay[],3,FALSE) &amp; TEXT(J61," d")</f>
        <v>lø 23</v>
      </c>
      <c r="L61" s="4" t="str">
        <f>IFERROR(VLOOKUP(J61,tbCal1[],2,FALSE),"") &amp; IFERROR(VLOOKUP(J61,tbCal2[],2,FALSE),"")</f>
        <v/>
      </c>
      <c r="M61" s="5" t="str">
        <f t="shared" si="31"/>
        <v/>
      </c>
      <c r="N61" s="49">
        <f t="shared" si="38"/>
        <v>45222</v>
      </c>
      <c r="O61" s="50" t="str">
        <f>VLOOKUP(WEEKDAY(N61,2),tbDay[],3,FALSE) &amp; TEXT(N61," d")</f>
        <v>ma 23</v>
      </c>
      <c r="P61" s="4" t="str">
        <f>IFERROR(VLOOKUP(N61,tbCal1[],2,FALSE),"") &amp; IFERROR(VLOOKUP(N61,tbCal2[],2,FALSE),"")</f>
        <v/>
      </c>
      <c r="Q61" s="5">
        <f t="shared" si="32"/>
        <v>43</v>
      </c>
      <c r="R61" s="49">
        <f t="shared" si="39"/>
        <v>45253</v>
      </c>
      <c r="S61" s="50" t="str">
        <f>VLOOKUP(WEEKDAY(R61,2),tbDay[],3,FALSE) &amp; TEXT(R61," d")</f>
        <v>to 23</v>
      </c>
      <c r="T61" s="4" t="str">
        <f>IFERROR(VLOOKUP(R61,tbCal1[],2,FALSE),"") &amp; IFERROR(VLOOKUP(R61,tbCal2[],2,FALSE),"")</f>
        <v/>
      </c>
      <c r="U61" s="5" t="str">
        <f t="shared" si="33"/>
        <v/>
      </c>
      <c r="V61" s="49">
        <f t="shared" si="40"/>
        <v>45283</v>
      </c>
      <c r="W61" s="50" t="str">
        <f>VLOOKUP(WEEKDAY(V61,2),tbDay[],3,FALSE) &amp; TEXT(V61," d")</f>
        <v>lø 23</v>
      </c>
      <c r="X61" s="4" t="str">
        <f>IFERROR(VLOOKUP(V61,tbCal1[],2,FALSE),"") &amp; IFERROR(VLOOKUP(V61,tbCal2[],2,FALSE),"")</f>
        <v/>
      </c>
      <c r="Y61" s="5" t="str">
        <f t="shared" si="34"/>
        <v/>
      </c>
    </row>
    <row r="62" spans="1:25" ht="15" x14ac:dyDescent="0.25">
      <c r="A62" s="28"/>
      <c r="B62" s="49">
        <f t="shared" si="35"/>
        <v>45131</v>
      </c>
      <c r="C62" s="50" t="str">
        <f>VLOOKUP(WEEKDAY(B62,2),tbDay[],3,FALSE) &amp; TEXT(B62," d")</f>
        <v>ma 24</v>
      </c>
      <c r="D62" s="4" t="str">
        <f>IFERROR(VLOOKUP(B62,tbCal1[],2,FALSE),"") &amp; IFERROR(VLOOKUP(B62,tbCal2[],2,FALSE),"")</f>
        <v/>
      </c>
      <c r="E62" s="5">
        <f t="shared" si="29"/>
        <v>30</v>
      </c>
      <c r="F62" s="49">
        <f t="shared" si="36"/>
        <v>45162</v>
      </c>
      <c r="G62" s="50" t="str">
        <f>VLOOKUP(WEEKDAY(F62,2),tbDay[],3,FALSE) &amp; TEXT(F62," d")</f>
        <v>to 24</v>
      </c>
      <c r="H62" s="4" t="str">
        <f>IFERROR(VLOOKUP(F62,tbCal1[],2,FALSE),"") &amp; IFERROR(VLOOKUP(F62,tbCal2[],2,FALSE),"")</f>
        <v/>
      </c>
      <c r="I62" s="5" t="str">
        <f t="shared" si="30"/>
        <v/>
      </c>
      <c r="J62" s="49">
        <f t="shared" si="37"/>
        <v>45193</v>
      </c>
      <c r="K62" s="50" t="str">
        <f>VLOOKUP(WEEKDAY(J62,2),tbDay[],3,FALSE) &amp; TEXT(J62," d")</f>
        <v>sø 24</v>
      </c>
      <c r="L62" s="4" t="str">
        <f>IFERROR(VLOOKUP(J62,tbCal1[],2,FALSE),"") &amp; IFERROR(VLOOKUP(J62,tbCal2[],2,FALSE),"")</f>
        <v/>
      </c>
      <c r="M62" s="5" t="str">
        <f t="shared" si="31"/>
        <v/>
      </c>
      <c r="N62" s="49">
        <f t="shared" si="38"/>
        <v>45223</v>
      </c>
      <c r="O62" s="50" t="str">
        <f>VLOOKUP(WEEKDAY(N62,2),tbDay[],3,FALSE) &amp; TEXT(N62," d")</f>
        <v>ti 24</v>
      </c>
      <c r="P62" s="4" t="str">
        <f>IFERROR(VLOOKUP(N62,tbCal1[],2,FALSE),"") &amp; IFERROR(VLOOKUP(N62,tbCal2[],2,FALSE),"")</f>
        <v/>
      </c>
      <c r="Q62" s="5" t="str">
        <f t="shared" si="32"/>
        <v/>
      </c>
      <c r="R62" s="49">
        <f t="shared" si="39"/>
        <v>45254</v>
      </c>
      <c r="S62" s="50" t="str">
        <f>VLOOKUP(WEEKDAY(R62,2),tbDay[],3,FALSE) &amp; TEXT(R62," d")</f>
        <v>fr 24</v>
      </c>
      <c r="T62" s="4" t="str">
        <f>IFERROR(VLOOKUP(R62,tbCal1[],2,FALSE),"") &amp; IFERROR(VLOOKUP(R62,tbCal2[],2,FALSE),"")</f>
        <v/>
      </c>
      <c r="U62" s="5" t="str">
        <f t="shared" si="33"/>
        <v/>
      </c>
      <c r="V62" s="49">
        <f t="shared" si="40"/>
        <v>45284</v>
      </c>
      <c r="W62" s="50" t="str">
        <f>VLOOKUP(WEEKDAY(V62,2),tbDay[],3,FALSE) &amp; TEXT(V62," d")</f>
        <v>sø 24</v>
      </c>
      <c r="X62" s="4" t="str">
        <f>IFERROR(VLOOKUP(V62,tbCal1[],2,FALSE),"") &amp; IFERROR(VLOOKUP(V62,tbCal2[],2,FALSE),"")</f>
        <v>Juleaften</v>
      </c>
      <c r="Y62" s="5" t="str">
        <f t="shared" si="34"/>
        <v/>
      </c>
    </row>
    <row r="63" spans="1:25" ht="15" x14ac:dyDescent="0.25">
      <c r="A63" s="28"/>
      <c r="B63" s="49">
        <f t="shared" si="35"/>
        <v>45132</v>
      </c>
      <c r="C63" s="50" t="str">
        <f>VLOOKUP(WEEKDAY(B63,2),tbDay[],3,FALSE) &amp; TEXT(B63," d")</f>
        <v>ti 25</v>
      </c>
      <c r="D63" s="4" t="str">
        <f>IFERROR(VLOOKUP(B63,tbCal1[],2,FALSE),"") &amp; IFERROR(VLOOKUP(B63,tbCal2[],2,FALSE),"")</f>
        <v/>
      </c>
      <c r="E63" s="5" t="str">
        <f t="shared" si="29"/>
        <v/>
      </c>
      <c r="F63" s="49">
        <f t="shared" si="36"/>
        <v>45163</v>
      </c>
      <c r="G63" s="50" t="str">
        <f>VLOOKUP(WEEKDAY(F63,2),tbDay[],3,FALSE) &amp; TEXT(F63," d")</f>
        <v>fr 25</v>
      </c>
      <c r="H63" s="4" t="str">
        <f>IFERROR(VLOOKUP(F63,tbCal1[],2,FALSE),"") &amp; IFERROR(VLOOKUP(F63,tbCal2[],2,FALSE),"")</f>
        <v/>
      </c>
      <c r="I63" s="5" t="str">
        <f t="shared" si="30"/>
        <v/>
      </c>
      <c r="J63" s="49">
        <f t="shared" si="37"/>
        <v>45194</v>
      </c>
      <c r="K63" s="50" t="str">
        <f>VLOOKUP(WEEKDAY(J63,2),tbDay[],3,FALSE) &amp; TEXT(J63," d")</f>
        <v>ma 25</v>
      </c>
      <c r="L63" s="4" t="str">
        <f>IFERROR(VLOOKUP(J63,tbCal1[],2,FALSE),"") &amp; IFERROR(VLOOKUP(J63,tbCal2[],2,FALSE),"")</f>
        <v/>
      </c>
      <c r="M63" s="5">
        <f t="shared" si="31"/>
        <v>39</v>
      </c>
      <c r="N63" s="49">
        <f t="shared" si="38"/>
        <v>45224</v>
      </c>
      <c r="O63" s="50" t="str">
        <f>VLOOKUP(WEEKDAY(N63,2),tbDay[],3,FALSE) &amp; TEXT(N63," d")</f>
        <v>on 25</v>
      </c>
      <c r="P63" s="4" t="str">
        <f>IFERROR(VLOOKUP(N63,tbCal1[],2,FALSE),"") &amp; IFERROR(VLOOKUP(N63,tbCal2[],2,FALSE),"")</f>
        <v/>
      </c>
      <c r="Q63" s="5" t="str">
        <f t="shared" si="32"/>
        <v/>
      </c>
      <c r="R63" s="49">
        <f t="shared" si="39"/>
        <v>45255</v>
      </c>
      <c r="S63" s="50" t="str">
        <f>VLOOKUP(WEEKDAY(R63,2),tbDay[],3,FALSE) &amp; TEXT(R63," d")</f>
        <v>lø 25</v>
      </c>
      <c r="T63" s="4" t="str">
        <f>IFERROR(VLOOKUP(R63,tbCal1[],2,FALSE),"") &amp; IFERROR(VLOOKUP(R63,tbCal2[],2,FALSE),"")</f>
        <v/>
      </c>
      <c r="U63" s="5" t="str">
        <f t="shared" si="33"/>
        <v/>
      </c>
      <c r="V63" s="49">
        <f t="shared" si="40"/>
        <v>45285</v>
      </c>
      <c r="W63" s="50" t="str">
        <f>VLOOKUP(WEEKDAY(V63,2),tbDay[],3,FALSE) &amp; TEXT(V63," d")</f>
        <v>ma 25</v>
      </c>
      <c r="X63" s="4" t="str">
        <f>IFERROR(VLOOKUP(V63,tbCal1[],2,FALSE),"") &amp; IFERROR(VLOOKUP(V63,tbCal2[],2,FALSE),"")</f>
        <v>Juledag</v>
      </c>
      <c r="Y63" s="5">
        <f t="shared" si="34"/>
        <v>52</v>
      </c>
    </row>
    <row r="64" spans="1:25" ht="15" x14ac:dyDescent="0.25">
      <c r="A64" s="28"/>
      <c r="B64" s="49">
        <f t="shared" si="35"/>
        <v>45133</v>
      </c>
      <c r="C64" s="50" t="str">
        <f>VLOOKUP(WEEKDAY(B64,2),tbDay[],3,FALSE) &amp; TEXT(B64," d")</f>
        <v>on 26</v>
      </c>
      <c r="D64" s="4" t="str">
        <f>IFERROR(VLOOKUP(B64,tbCal1[],2,FALSE),"") &amp; IFERROR(VLOOKUP(B64,tbCal2[],2,FALSE),"")</f>
        <v/>
      </c>
      <c r="E64" s="5" t="str">
        <f t="shared" si="29"/>
        <v/>
      </c>
      <c r="F64" s="49">
        <f t="shared" si="36"/>
        <v>45164</v>
      </c>
      <c r="G64" s="50" t="str">
        <f>VLOOKUP(WEEKDAY(F64,2),tbDay[],3,FALSE) &amp; TEXT(F64," d")</f>
        <v>lø 26</v>
      </c>
      <c r="H64" s="4" t="str">
        <f>IFERROR(VLOOKUP(F64,tbCal1[],2,FALSE),"") &amp; IFERROR(VLOOKUP(F64,tbCal2[],2,FALSE),"")</f>
        <v/>
      </c>
      <c r="I64" s="5" t="str">
        <f t="shared" si="30"/>
        <v/>
      </c>
      <c r="J64" s="49">
        <f t="shared" si="37"/>
        <v>45195</v>
      </c>
      <c r="K64" s="50" t="str">
        <f>VLOOKUP(WEEKDAY(J64,2),tbDay[],3,FALSE) &amp; TEXT(J64," d")</f>
        <v>ti 26</v>
      </c>
      <c r="L64" s="4" t="str">
        <f>IFERROR(VLOOKUP(J64,tbCal1[],2,FALSE),"") &amp; IFERROR(VLOOKUP(J64,tbCal2[],2,FALSE),"")</f>
        <v/>
      </c>
      <c r="M64" s="5" t="str">
        <f t="shared" si="31"/>
        <v/>
      </c>
      <c r="N64" s="49">
        <f t="shared" si="38"/>
        <v>45225</v>
      </c>
      <c r="O64" s="50" t="str">
        <f>VLOOKUP(WEEKDAY(N64,2),tbDay[],3,FALSE) &amp; TEXT(N64," d")</f>
        <v>to 26</v>
      </c>
      <c r="P64" s="4" t="str">
        <f>IFERROR(VLOOKUP(N64,tbCal1[],2,FALSE),"") &amp; IFERROR(VLOOKUP(N64,tbCal2[],2,FALSE),"")</f>
        <v/>
      </c>
      <c r="Q64" s="5" t="str">
        <f t="shared" si="32"/>
        <v/>
      </c>
      <c r="R64" s="49">
        <f t="shared" si="39"/>
        <v>45256</v>
      </c>
      <c r="S64" s="50" t="str">
        <f>VLOOKUP(WEEKDAY(R64,2),tbDay[],3,FALSE) &amp; TEXT(R64," d")</f>
        <v>sø 26</v>
      </c>
      <c r="T64" s="4" t="str">
        <f>IFERROR(VLOOKUP(R64,tbCal1[],2,FALSE),"") &amp; IFERROR(VLOOKUP(R64,tbCal2[],2,FALSE),"")</f>
        <v/>
      </c>
      <c r="U64" s="5" t="str">
        <f t="shared" si="33"/>
        <v/>
      </c>
      <c r="V64" s="49">
        <f t="shared" si="40"/>
        <v>45286</v>
      </c>
      <c r="W64" s="50" t="str">
        <f>VLOOKUP(WEEKDAY(V64,2),tbDay[],3,FALSE) &amp; TEXT(V64," d")</f>
        <v>ti 26</v>
      </c>
      <c r="X64" s="4" t="str">
        <f>IFERROR(VLOOKUP(V64,tbCal1[],2,FALSE),"") &amp; IFERROR(VLOOKUP(V64,tbCal2[],2,FALSE),"")</f>
        <v>2. Juledag</v>
      </c>
      <c r="Y64" s="5" t="str">
        <f t="shared" si="34"/>
        <v/>
      </c>
    </row>
    <row r="65" spans="1:25" ht="15" x14ac:dyDescent="0.25">
      <c r="A65" s="28"/>
      <c r="B65" s="49">
        <f t="shared" si="35"/>
        <v>45134</v>
      </c>
      <c r="C65" s="50" t="str">
        <f>VLOOKUP(WEEKDAY(B65,2),tbDay[],3,FALSE) &amp; TEXT(B65," d")</f>
        <v>to 27</v>
      </c>
      <c r="D65" s="4" t="str">
        <f>IFERROR(VLOOKUP(B65,tbCal1[],2,FALSE),"") &amp; IFERROR(VLOOKUP(B65,tbCal2[],2,FALSE),"")</f>
        <v/>
      </c>
      <c r="E65" s="5" t="str">
        <f t="shared" si="29"/>
        <v/>
      </c>
      <c r="F65" s="49">
        <f t="shared" si="36"/>
        <v>45165</v>
      </c>
      <c r="G65" s="50" t="str">
        <f>VLOOKUP(WEEKDAY(F65,2),tbDay[],3,FALSE) &amp; TEXT(F65," d")</f>
        <v>sø 27</v>
      </c>
      <c r="H65" s="4" t="str">
        <f>IFERROR(VLOOKUP(F65,tbCal1[],2,FALSE),"") &amp; IFERROR(VLOOKUP(F65,tbCal2[],2,FALSE),"")</f>
        <v/>
      </c>
      <c r="I65" s="5" t="str">
        <f t="shared" si="30"/>
        <v/>
      </c>
      <c r="J65" s="49">
        <f t="shared" si="37"/>
        <v>45196</v>
      </c>
      <c r="K65" s="50" t="str">
        <f>VLOOKUP(WEEKDAY(J65,2),tbDay[],3,FALSE) &amp; TEXT(J65," d")</f>
        <v>on 27</v>
      </c>
      <c r="L65" s="4" t="str">
        <f>IFERROR(VLOOKUP(J65,tbCal1[],2,FALSE),"") &amp; IFERROR(VLOOKUP(J65,tbCal2[],2,FALSE),"")</f>
        <v/>
      </c>
      <c r="M65" s="5" t="str">
        <f t="shared" si="31"/>
        <v/>
      </c>
      <c r="N65" s="49">
        <f t="shared" si="38"/>
        <v>45226</v>
      </c>
      <c r="O65" s="50" t="str">
        <f>VLOOKUP(WEEKDAY(N65,2),tbDay[],3,FALSE) &amp; TEXT(N65," d")</f>
        <v>fr 27</v>
      </c>
      <c r="P65" s="4" t="str">
        <f>IFERROR(VLOOKUP(N65,tbCal1[],2,FALSE),"") &amp; IFERROR(VLOOKUP(N65,tbCal2[],2,FALSE),"")</f>
        <v/>
      </c>
      <c r="Q65" s="5" t="str">
        <f t="shared" si="32"/>
        <v/>
      </c>
      <c r="R65" s="49">
        <f t="shared" si="39"/>
        <v>45257</v>
      </c>
      <c r="S65" s="50" t="str">
        <f>VLOOKUP(WEEKDAY(R65,2),tbDay[],3,FALSE) &amp; TEXT(R65," d")</f>
        <v>ma 27</v>
      </c>
      <c r="T65" s="4" t="str">
        <f>IFERROR(VLOOKUP(R65,tbCal1[],2,FALSE),"") &amp; IFERROR(VLOOKUP(R65,tbCal2[],2,FALSE),"")</f>
        <v/>
      </c>
      <c r="U65" s="5">
        <f t="shared" si="33"/>
        <v>48</v>
      </c>
      <c r="V65" s="49">
        <f t="shared" si="40"/>
        <v>45287</v>
      </c>
      <c r="W65" s="50" t="str">
        <f>VLOOKUP(WEEKDAY(V65,2),tbDay[],3,FALSE) &amp; TEXT(V65," d")</f>
        <v>on 27</v>
      </c>
      <c r="X65" s="4" t="str">
        <f>IFERROR(VLOOKUP(V65,tbCal1[],2,FALSE),"") &amp; IFERROR(VLOOKUP(V65,tbCal2[],2,FALSE),"")</f>
        <v/>
      </c>
      <c r="Y65" s="5" t="str">
        <f t="shared" si="34"/>
        <v/>
      </c>
    </row>
    <row r="66" spans="1:25" ht="15" x14ac:dyDescent="0.25">
      <c r="A66" s="28"/>
      <c r="B66" s="49">
        <f t="shared" si="35"/>
        <v>45135</v>
      </c>
      <c r="C66" s="50" t="str">
        <f>VLOOKUP(WEEKDAY(B66,2),tbDay[],3,FALSE) &amp; TEXT(B66," d")</f>
        <v>fr 28</v>
      </c>
      <c r="D66" s="4" t="str">
        <f>IFERROR(VLOOKUP(B66,tbCal1[],2,FALSE),"") &amp; IFERROR(VLOOKUP(B66,tbCal2[],2,FALSE),"")</f>
        <v/>
      </c>
      <c r="E66" s="5" t="str">
        <f t="shared" si="29"/>
        <v/>
      </c>
      <c r="F66" s="49">
        <f t="shared" si="36"/>
        <v>45166</v>
      </c>
      <c r="G66" s="50" t="str">
        <f>VLOOKUP(WEEKDAY(F66,2),tbDay[],3,FALSE) &amp; TEXT(F66," d")</f>
        <v>ma 28</v>
      </c>
      <c r="H66" s="4" t="str">
        <f>IFERROR(VLOOKUP(F66,tbCal1[],2,FALSE),"") &amp; IFERROR(VLOOKUP(F66,tbCal2[],2,FALSE),"")</f>
        <v>Prins Nikolai</v>
      </c>
      <c r="I66" s="5">
        <f t="shared" si="30"/>
        <v>35</v>
      </c>
      <c r="J66" s="49">
        <f t="shared" si="37"/>
        <v>45197</v>
      </c>
      <c r="K66" s="50" t="str">
        <f>VLOOKUP(WEEKDAY(J66,2),tbDay[],3,FALSE) &amp; TEXT(J66," d")</f>
        <v>to 28</v>
      </c>
      <c r="L66" s="4" t="str">
        <f>IFERROR(VLOOKUP(J66,tbCal1[],2,FALSE),"") &amp; IFERROR(VLOOKUP(J66,tbCal2[],2,FALSE),"")</f>
        <v/>
      </c>
      <c r="M66" s="5" t="str">
        <f t="shared" si="31"/>
        <v/>
      </c>
      <c r="N66" s="49">
        <f t="shared" si="38"/>
        <v>45227</v>
      </c>
      <c r="O66" s="50" t="str">
        <f>VLOOKUP(WEEKDAY(N66,2),tbDay[],3,FALSE) &amp; TEXT(N66," d")</f>
        <v>lø 28</v>
      </c>
      <c r="P66" s="4" t="str">
        <f>IFERROR(VLOOKUP(N66,tbCal1[],2,FALSE),"") &amp; IFERROR(VLOOKUP(N66,tbCal2[],2,FALSE),"")</f>
        <v/>
      </c>
      <c r="Q66" s="5" t="str">
        <f t="shared" si="32"/>
        <v/>
      </c>
      <c r="R66" s="49">
        <f t="shared" si="39"/>
        <v>45258</v>
      </c>
      <c r="S66" s="50" t="str">
        <f>VLOOKUP(WEEKDAY(R66,2),tbDay[],3,FALSE) &amp; TEXT(R66," d")</f>
        <v>ti 28</v>
      </c>
      <c r="T66" s="4" t="str">
        <f>IFERROR(VLOOKUP(R66,tbCal1[],2,FALSE),"") &amp; IFERROR(VLOOKUP(R66,tbCal2[],2,FALSE),"")</f>
        <v/>
      </c>
      <c r="U66" s="5" t="str">
        <f t="shared" si="33"/>
        <v/>
      </c>
      <c r="V66" s="49">
        <f t="shared" si="40"/>
        <v>45288</v>
      </c>
      <c r="W66" s="50" t="str">
        <f>VLOOKUP(WEEKDAY(V66,2),tbDay[],3,FALSE) &amp; TEXT(V66," d")</f>
        <v>to 28</v>
      </c>
      <c r="X66" s="4" t="str">
        <f>IFERROR(VLOOKUP(V66,tbCal1[],2,FALSE),"") &amp; IFERROR(VLOOKUP(V66,tbCal2[],2,FALSE),"")</f>
        <v/>
      </c>
      <c r="Y66" s="5" t="str">
        <f t="shared" si="34"/>
        <v/>
      </c>
    </row>
    <row r="67" spans="1:25" ht="15" x14ac:dyDescent="0.25">
      <c r="A67" s="28"/>
      <c r="B67" s="49">
        <f>IF(
MONTH(B66+1)=C$2,
(B66+1),
  "")</f>
        <v>45136</v>
      </c>
      <c r="C67" s="50" t="str">
        <f>IF(B67&lt;&gt;"",VLOOKUP(WEEKDAY(B67,2),tbDay[],3,FALSE) &amp; TEXT(B67," d"),"")</f>
        <v>lø 29</v>
      </c>
      <c r="D67" s="4" t="str">
        <f>IFERROR(VLOOKUP(B67,tbCal1[],2,FALSE)&amp;" ","") &amp; IFERROR(VLOOKUP(B67,tbCal2[],2,FALSE),"")</f>
        <v/>
      </c>
      <c r="E67" s="5" t="str">
        <f>IFERROR(
  IF(WEEKDAY(B67,2)=1,_xlfn.ISOWEEKNUM(B67),""),
 "")</f>
        <v/>
      </c>
      <c r="F67" s="49">
        <f t="shared" ref="F67" si="41">IF(
MONTH(F66+1)=G$2,
(F66+1),
  "")</f>
        <v>45167</v>
      </c>
      <c r="G67" s="50" t="str">
        <f>IF(F67&lt;&gt;"",VLOOKUP(WEEKDAY(F67,2),tbDay[],3,FALSE) &amp; TEXT(F67," d"),"")</f>
        <v>ti 29</v>
      </c>
      <c r="H67" s="4" t="str">
        <f>IFERROR(VLOOKUP(F67,tbCal1[],2,FALSE)&amp;" ","") &amp; IFERROR(VLOOKUP(F67,tbCal2[],2,FALSE),"")</f>
        <v/>
      </c>
      <c r="I67" s="5" t="str">
        <f>IFERROR(
  IF(WEEKDAY(F67,2)=1,_xlfn.ISOWEEKNUM(F67),""),
 "")</f>
        <v/>
      </c>
      <c r="J67" s="49">
        <f t="shared" ref="J67" si="42">IF(
MONTH(J66+1)=K$2,
(J66+1),
  "")</f>
        <v>45198</v>
      </c>
      <c r="K67" s="50" t="str">
        <f>IF(J67&lt;&gt;"",VLOOKUP(WEEKDAY(J67,2),tbDay[],3,FALSE) &amp; TEXT(J67," d"),"")</f>
        <v>fr 29</v>
      </c>
      <c r="L67" s="4" t="str">
        <f>IFERROR(VLOOKUP(J67,tbCal1[],2,FALSE)&amp;" ","") &amp; IFERROR(VLOOKUP(J67,tbCal2[],2,FALSE),"")</f>
        <v/>
      </c>
      <c r="M67" s="5" t="str">
        <f>IFERROR(
  IF(WEEKDAY(J67,2)=1,_xlfn.ISOWEEKNUM(J67),""),
 "")</f>
        <v/>
      </c>
      <c r="N67" s="49">
        <f t="shared" ref="N67" si="43">IF(
MONTH(N66+1)=O$2,
(N66+1),
  "")</f>
        <v>45228</v>
      </c>
      <c r="O67" s="50" t="str">
        <f>IF(N67&lt;&gt;"",VLOOKUP(WEEKDAY(N67,2),tbDay[],3,FALSE) &amp; TEXT(N67," d"),"")</f>
        <v>sø 29</v>
      </c>
      <c r="P67" s="4" t="str">
        <f>IFERROR(VLOOKUP(N67,tbCal1[],2,FALSE)&amp;" ","") &amp; IFERROR(VLOOKUP(N67,tbCal2[],2,FALSE),"")</f>
        <v xml:space="preserve">Vintertid </v>
      </c>
      <c r="Q67" s="5" t="str">
        <f>IFERROR(
  IF(WEEKDAY(N67,2)=1,_xlfn.ISOWEEKNUM(N67),""),
 "")</f>
        <v/>
      </c>
      <c r="R67" s="49">
        <f t="shared" ref="R67" si="44">IF(
MONTH(R66+1)=S$2,
(R66+1),
  "")</f>
        <v>45259</v>
      </c>
      <c r="S67" s="50" t="str">
        <f>IF(R67&lt;&gt;"",VLOOKUP(WEEKDAY(R67,2),tbDay[],3,FALSE) &amp; TEXT(R67," d"),"")</f>
        <v>on 29</v>
      </c>
      <c r="T67" s="4" t="str">
        <f>IFERROR(VLOOKUP(R67,tbCal1[],2,FALSE)&amp;" ","") &amp; IFERROR(VLOOKUP(R67,tbCal2[],2,FALSE),"")</f>
        <v/>
      </c>
      <c r="U67" s="5" t="str">
        <f>IFERROR(
  IF(WEEKDAY(R67,2)=1,_xlfn.ISOWEEKNUM(R67),""),
 "")</f>
        <v/>
      </c>
      <c r="V67" s="49">
        <f t="shared" ref="V67" si="45">IF(
MONTH(V66+1)=W$2,
(V66+1),
  "")</f>
        <v>45289</v>
      </c>
      <c r="W67" s="50" t="str">
        <f>IF(V67&lt;&gt;"",VLOOKUP(WEEKDAY(V67,2),tbDay[],3,FALSE) &amp; TEXT(V67," d"),"")</f>
        <v>fr 29</v>
      </c>
      <c r="X67" s="4" t="str">
        <f>IFERROR(VLOOKUP(V67,tbCal1[],2,FALSE)&amp;" ","") &amp; IFERROR(VLOOKUP(V67,tbCal2[],2,FALSE),"")</f>
        <v/>
      </c>
      <c r="Y67" s="5" t="str">
        <f>IFERROR(
  IF(WEEKDAY(V67,2)=1,_xlfn.ISOWEEKNUM(V67),""),
 "")</f>
        <v/>
      </c>
    </row>
    <row r="68" spans="1:25" ht="15" x14ac:dyDescent="0.25">
      <c r="A68" s="28"/>
      <c r="B68" s="49">
        <f>IF( B67&lt;&gt;"",
   IF( MONTH(B67+1)=C$2,  B67+1,  ""),
"")</f>
        <v>45137</v>
      </c>
      <c r="C68" s="50" t="str">
        <f>IF(B68&lt;&gt;"",VLOOKUP(WEEKDAY(B68,2),tbDay[],3,FALSE) &amp; TEXT(B68," d"),"")</f>
        <v>sø 30</v>
      </c>
      <c r="D68" s="4" t="str">
        <f>IFERROR(VLOOKUP(B68,tbCal1[],2,FALSE)&amp;" ","") &amp; IFERROR(VLOOKUP(B68,tbCal2[],2,FALSE),"")</f>
        <v/>
      </c>
      <c r="E68" s="5" t="str">
        <f t="shared" ref="E68:E69" si="46">IFERROR(
  IF(WEEKDAY(B68,2)=1,_xlfn.ISOWEEKNUM(B68),""),
 "")</f>
        <v/>
      </c>
      <c r="F68" s="49">
        <f t="shared" ref="F68:F69" si="47">IF( F67&lt;&gt;"",
   IF( MONTH(F67+1)=G$2,  F67+1,  ""),
"")</f>
        <v>45168</v>
      </c>
      <c r="G68" s="50" t="str">
        <f>IF(F68&lt;&gt;"",VLOOKUP(WEEKDAY(F68,2),tbDay[],3,FALSE) &amp; TEXT(F68," d"),"")</f>
        <v>on 30</v>
      </c>
      <c r="H68" s="4" t="str">
        <f>IFERROR(VLOOKUP(F68,tbCal1[],2,FALSE)&amp;" ","") &amp; IFERROR(VLOOKUP(F68,tbCal2[],2,FALSE),"")</f>
        <v/>
      </c>
      <c r="I68" s="5" t="str">
        <f t="shared" ref="I68:I69" si="48">IFERROR(
  IF(WEEKDAY(F68,2)=1,_xlfn.ISOWEEKNUM(F68),""),
 "")</f>
        <v/>
      </c>
      <c r="J68" s="49">
        <f t="shared" ref="J68:J69" si="49">IF( J67&lt;&gt;"",
   IF( MONTH(J67+1)=K$2,  J67+1,  ""),
"")</f>
        <v>45199</v>
      </c>
      <c r="K68" s="50" t="str">
        <f>IF(J68&lt;&gt;"",VLOOKUP(WEEKDAY(J68,2),tbDay[],3,FALSE) &amp; TEXT(J68," d"),"")</f>
        <v>lø 30</v>
      </c>
      <c r="L68" s="4" t="str">
        <f>IFERROR(VLOOKUP(J68,tbCal1[],2,FALSE)&amp;" ","") &amp; IFERROR(VLOOKUP(J68,tbCal2[],2,FALSE),"")</f>
        <v/>
      </c>
      <c r="M68" s="5" t="str">
        <f t="shared" ref="M68:M69" si="50">IFERROR(
  IF(WEEKDAY(J68,2)=1,_xlfn.ISOWEEKNUM(J68),""),
 "")</f>
        <v/>
      </c>
      <c r="N68" s="49">
        <f t="shared" ref="N68:N69" si="51">IF( N67&lt;&gt;"",
   IF( MONTH(N67+1)=O$2,  N67+1,  ""),
"")</f>
        <v>45229</v>
      </c>
      <c r="O68" s="50" t="str">
        <f>IF(N68&lt;&gt;"",VLOOKUP(WEEKDAY(N68,2),tbDay[],3,FALSE) &amp; TEXT(N68," d"),"")</f>
        <v>ma 30</v>
      </c>
      <c r="P68" s="4" t="str">
        <f>IFERROR(VLOOKUP(N68,tbCal1[],2,FALSE)&amp;" ","") &amp; IFERROR(VLOOKUP(N68,tbCal2[],2,FALSE),"")</f>
        <v/>
      </c>
      <c r="Q68" s="5">
        <f t="shared" ref="Q68:Q69" si="52">IFERROR(
  IF(WEEKDAY(N68,2)=1,_xlfn.ISOWEEKNUM(N68),""),
 "")</f>
        <v>44</v>
      </c>
      <c r="R68" s="49">
        <f t="shared" ref="R68:R69" si="53">IF( R67&lt;&gt;"",
   IF( MONTH(R67+1)=S$2,  R67+1,  ""),
"")</f>
        <v>45260</v>
      </c>
      <c r="S68" s="50" t="str">
        <f>IF(R68&lt;&gt;"",VLOOKUP(WEEKDAY(R68,2),tbDay[],3,FALSE) &amp; TEXT(R68," d"),"")</f>
        <v>to 30</v>
      </c>
      <c r="T68" s="4" t="str">
        <f>IFERROR(VLOOKUP(R68,tbCal1[],2,FALSE)&amp;" ","") &amp; IFERROR(VLOOKUP(R68,tbCal2[],2,FALSE),"")</f>
        <v/>
      </c>
      <c r="U68" s="5" t="str">
        <f t="shared" ref="U68:U69" si="54">IFERROR(
  IF(WEEKDAY(R68,2)=1,_xlfn.ISOWEEKNUM(R68),""),
 "")</f>
        <v/>
      </c>
      <c r="V68" s="49">
        <f t="shared" ref="V68:V69" si="55">IF( V67&lt;&gt;"",
   IF( MONTH(V67+1)=W$2,  V67+1,  ""),
"")</f>
        <v>45290</v>
      </c>
      <c r="W68" s="50" t="str">
        <f>IF(V68&lt;&gt;"",VLOOKUP(WEEKDAY(V68,2),tbDay[],3,FALSE) &amp; TEXT(V68," d"),"")</f>
        <v>lø 30</v>
      </c>
      <c r="X68" s="4" t="str">
        <f>IFERROR(VLOOKUP(V68,tbCal1[],2,FALSE)&amp;" ","") &amp; IFERROR(VLOOKUP(V68,tbCal2[],2,FALSE),"")</f>
        <v/>
      </c>
      <c r="Y68" s="5" t="str">
        <f t="shared" ref="Y68:Y69" si="56">IFERROR(
  IF(WEEKDAY(V68,2)=1,_xlfn.ISOWEEKNUM(V68),""),
 "")</f>
        <v/>
      </c>
    </row>
    <row r="69" spans="1:25" ht="15" x14ac:dyDescent="0.25">
      <c r="A69" s="28"/>
      <c r="B69" s="49">
        <f>IF( B68&lt;&gt;"",
   IF( MONTH(B68+1)=C$2,  B68+1,  ""),
"")</f>
        <v>45138</v>
      </c>
      <c r="C69" s="50" t="str">
        <f>IF(B69&lt;&gt;"",VLOOKUP(WEEKDAY(B69,2),tbDay[],3,FALSE) &amp; TEXT(B69," d"),"")</f>
        <v>ma 31</v>
      </c>
      <c r="D69" s="4" t="str">
        <f>IFERROR(VLOOKUP(B69,tbCal1[],2,FALSE)&amp;" ","") &amp; IFERROR(VLOOKUP(B69,tbCal2[],2,FALSE),"")</f>
        <v/>
      </c>
      <c r="E69" s="5">
        <f t="shared" si="46"/>
        <v>31</v>
      </c>
      <c r="F69" s="49">
        <f t="shared" si="47"/>
        <v>45169</v>
      </c>
      <c r="G69" s="50" t="str">
        <f>IF(F69&lt;&gt;"",VLOOKUP(WEEKDAY(F69,2),tbDay[],3,FALSE) &amp; TEXT(F69," d"),"")</f>
        <v>to 31</v>
      </c>
      <c r="H69" s="4" t="str">
        <f>IFERROR(VLOOKUP(F69,tbCal1[],2,FALSE)&amp;" ","") &amp; IFERROR(VLOOKUP(F69,tbCal2[],2,FALSE),"")</f>
        <v/>
      </c>
      <c r="I69" s="5" t="str">
        <f t="shared" si="48"/>
        <v/>
      </c>
      <c r="J69" s="49" t="str">
        <f t="shared" si="49"/>
        <v/>
      </c>
      <c r="K69" s="50" t="str">
        <f>IF(J69&lt;&gt;"",VLOOKUP(WEEKDAY(J69,2),tbDay[],3,FALSE) &amp; TEXT(J69," d"),"")</f>
        <v/>
      </c>
      <c r="L69" s="4" t="str">
        <f>IFERROR(VLOOKUP(J69,tbCal1[],2,FALSE)&amp;" ","") &amp; IFERROR(VLOOKUP(J69,tbCal2[],2,FALSE),"")</f>
        <v/>
      </c>
      <c r="M69" s="5" t="str">
        <f t="shared" si="50"/>
        <v/>
      </c>
      <c r="N69" s="49">
        <f t="shared" si="51"/>
        <v>45230</v>
      </c>
      <c r="O69" s="50" t="str">
        <f>IF(N69&lt;&gt;"",VLOOKUP(WEEKDAY(N69,2),tbDay[],3,FALSE) &amp; TEXT(N69," d"),"")</f>
        <v>ti 31</v>
      </c>
      <c r="P69" s="4" t="str">
        <f>IFERROR(VLOOKUP(N69,tbCal1[],2,FALSE)&amp;" ","") &amp; IFERROR(VLOOKUP(N69,tbCal2[],2,FALSE),"")</f>
        <v xml:space="preserve">Halloween </v>
      </c>
      <c r="Q69" s="5" t="str">
        <f t="shared" si="52"/>
        <v/>
      </c>
      <c r="R69" s="49" t="str">
        <f t="shared" si="53"/>
        <v/>
      </c>
      <c r="S69" s="50" t="str">
        <f>IF(R69&lt;&gt;"",VLOOKUP(WEEKDAY(R69,2),tbDay[],3,FALSE) &amp; TEXT(R69," d"),"")</f>
        <v/>
      </c>
      <c r="T69" s="4" t="str">
        <f>IFERROR(VLOOKUP(R69,tbCal1[],2,FALSE)&amp;" ","") &amp; IFERROR(VLOOKUP(R69,tbCal2[],2,FALSE),"")</f>
        <v/>
      </c>
      <c r="U69" s="5" t="str">
        <f t="shared" si="54"/>
        <v/>
      </c>
      <c r="V69" s="49">
        <f t="shared" si="55"/>
        <v>45291</v>
      </c>
      <c r="W69" s="50" t="str">
        <f>IF(V69&lt;&gt;"",VLOOKUP(WEEKDAY(V69,2),tbDay[],3,FALSE) &amp; TEXT(V69," d"),"")</f>
        <v>sø 31</v>
      </c>
      <c r="X69" s="4" t="str">
        <f>IFERROR(VLOOKUP(V69,tbCal1[],2,FALSE)&amp;" ","") &amp; IFERROR(VLOOKUP(V69,tbCal2[],2,FALSE),"")</f>
        <v xml:space="preserve">Nytårsaften </v>
      </c>
      <c r="Y69" s="5" t="str">
        <f t="shared" si="56"/>
        <v/>
      </c>
    </row>
  </sheetData>
  <mergeCells count="12">
    <mergeCell ref="C4:D4"/>
    <mergeCell ref="C37:D37"/>
    <mergeCell ref="G4:H4"/>
    <mergeCell ref="K4:L4"/>
    <mergeCell ref="O4:P4"/>
    <mergeCell ref="S4:T4"/>
    <mergeCell ref="W4:X4"/>
    <mergeCell ref="G37:H37"/>
    <mergeCell ref="K37:L37"/>
    <mergeCell ref="O37:P37"/>
    <mergeCell ref="S37:T37"/>
    <mergeCell ref="W37:X37"/>
  </mergeCells>
  <conditionalFormatting sqref="C39:C69 G39:G69 K39:K69 O39:O69 S39:S69 W39:W69">
    <cfRule type="expression" dxfId="115" priority="1">
      <formula>OR(WEEKDAY(B39,2)=6,WEEKDAY(B39,2)=7)</formula>
    </cfRule>
    <cfRule type="expression" dxfId="114" priority="4">
      <formula>AND( COUNTIFS(zDates1,B39)&gt;0, WEEKDAY(B39,2)&lt;6 ) * (showDates1=1)</formula>
    </cfRule>
    <cfRule type="expression" dxfId="113" priority="6">
      <formula>AND( COUNTIFS(zDates2,B39)&gt;0, WEEKDAY(B39,2)&lt;6 ) * (showDates1=1)</formula>
    </cfRule>
  </conditionalFormatting>
  <conditionalFormatting sqref="D39:D69 H39:H69 L39:L69 P39:P69 T39:T69 X39:X69">
    <cfRule type="expression" dxfId="112" priority="2">
      <formula>WEEKDAY(B39,2)=7</formula>
    </cfRule>
    <cfRule type="expression" dxfId="111" priority="5">
      <formula>AND( NETWORKDAYS(B39,B39,zDates1)&lt;1, WEEKDAY(B39,2)&lt;6 )</formula>
    </cfRule>
    <cfRule type="expression" dxfId="110" priority="7">
      <formula>AND( COUNTIFS(zDates2,B39)&gt;0, WEEKDAY(B39,2)&lt;7 ) * (showDates1=1)</formula>
    </cfRule>
  </conditionalFormatting>
  <conditionalFormatting sqref="C6:C36 K6:K36 O6:O36 S6:S36 W6:W36 G6:G36">
    <cfRule type="expression" dxfId="109" priority="10">
      <formula>OR(WEEKDAY(B6,2)=6,WEEKDAY(B6,2)=7)</formula>
    </cfRule>
    <cfRule type="expression" dxfId="108" priority="22">
      <formula>AND( COUNTIFS(zDates1,B6)&gt;0, WEEKDAY(B6,2)&lt;6 ) * (showDates1=1)</formula>
    </cfRule>
    <cfRule type="expression" dxfId="107" priority="25">
      <formula>AND( COUNTIFS(zDates2,B6)&gt;0, WEEKDAY(B6,2)&lt;6 ) * (showDates1=1)</formula>
    </cfRule>
  </conditionalFormatting>
  <conditionalFormatting sqref="D6:D36 H6:H36 L6:L36 P6:P36 T6:T36 X6:X36">
    <cfRule type="expression" dxfId="106" priority="11">
      <formula>WEEKDAY(B6,2)=7</formula>
    </cfRule>
    <cfRule type="expression" dxfId="105" priority="23">
      <formula>AND( COUNTIFS(zDates1,B6)&gt;0, WEEKDAY(B6,2)&lt;7 ) * (showDates1=1)</formula>
    </cfRule>
    <cfRule type="expression" dxfId="104" priority="26">
      <formula>AND( COUNTIFS(zDates2,B6)&gt;0, WEEKDAY(B6,2)&lt;7 ) * (showDates1=1)</formula>
    </cfRule>
  </conditionalFormatting>
  <conditionalFormatting sqref="I6:I36 M6:M36 Q6:Q36 U6:U36 Y6:Y36 E6:E36">
    <cfRule type="expression" dxfId="103" priority="21">
      <formula>WEEKDAY(B6,2)=7</formula>
    </cfRule>
    <cfRule type="expression" dxfId="102" priority="24">
      <formula>AND( COUNTIFS(zDates1,B6)&gt;0, WEEKDAY(B6,2)&lt;7 ) * (showDates1=1)</formula>
    </cfRule>
    <cfRule type="expression" dxfId="101" priority="27">
      <formula>AND( COUNTIFS(zDates2,B6)&gt;0, WEEKDAY(B6,2)&lt;7 ) * (showDates1=1)</formula>
    </cfRule>
  </conditionalFormatting>
  <conditionalFormatting sqref="E39:E69 I39:I69 M39:M69 Q39:Q69 U39:U69 Y39:Y69">
    <cfRule type="expression" dxfId="100" priority="3">
      <formula>WEEKDAY(B39,2)=7</formula>
    </cfRule>
    <cfRule type="expression" dxfId="99" priority="8" stopIfTrue="1">
      <formula>AND( COUNTIFS(zDates2,B39)&gt;0, WEEKDAY(B39,2)&lt;7 ) * (showDates1=1)</formula>
    </cfRule>
    <cfRule type="expression" dxfId="98" priority="9">
      <formula>AND( NETWORKDAYS(B39,B39,zDates1)&lt;1, WEEKDAY(B39,2)&lt;6 )</formula>
    </cfRule>
  </conditionalFormatting>
  <printOptions horizontalCentered="1" verticalCentered="1"/>
  <pageMargins left="0.23622047244094491" right="0.23622047244094491" top="0.19685039370078741" bottom="0.19685039370078741" header="0.15748031496062992" footer="0.15748031496062992"/>
  <pageSetup paperSize="9" fitToHeight="0" orientation="landscape" horizontalDpi="4294967293" verticalDpi="0" r:id="rId1"/>
  <rowBreaks count="1" manualBreakCount="1">
    <brk id="36" min="2"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calMonthDK"/>
  <dimension ref="A1:AL253"/>
  <sheetViews>
    <sheetView showGridLines="0" showRowColHeaders="0" topLeftCell="B1" zoomScaleNormal="100" zoomScaleSheetLayoutView="100" zoomScalePageLayoutView="70" workbookViewId="0">
      <selection activeCell="C2" sqref="C2"/>
    </sheetView>
  </sheetViews>
  <sheetFormatPr defaultColWidth="8" defaultRowHeight="11.4" x14ac:dyDescent="0.25"/>
  <cols>
    <col min="1" max="1" width="3.28515625" hidden="1" customWidth="1"/>
    <col min="2" max="2" width="3.7109375" customWidth="1"/>
    <col min="3" max="3" width="5.28515625" bestFit="1" customWidth="1"/>
    <col min="4" max="38" width="5" style="9" customWidth="1"/>
  </cols>
  <sheetData>
    <row r="1" spans="1:38" ht="10.5" customHeight="1" x14ac:dyDescent="0.25">
      <c r="D1"/>
      <c r="E1"/>
      <c r="F1"/>
      <c r="G1"/>
      <c r="H1"/>
      <c r="I1"/>
      <c r="J1"/>
      <c r="K1"/>
      <c r="L1"/>
      <c r="M1"/>
      <c r="N1"/>
      <c r="O1"/>
      <c r="P1"/>
      <c r="Q1"/>
      <c r="R1"/>
      <c r="S1"/>
      <c r="T1"/>
      <c r="U1"/>
      <c r="V1"/>
      <c r="W1"/>
      <c r="X1"/>
      <c r="Y1"/>
      <c r="Z1"/>
      <c r="AA1"/>
      <c r="AB1"/>
      <c r="AC1"/>
      <c r="AD1"/>
      <c r="AE1"/>
      <c r="AF1"/>
      <c r="AG1"/>
      <c r="AH1"/>
      <c r="AI1"/>
      <c r="AJ1"/>
      <c r="AK1"/>
      <c r="AL1"/>
    </row>
    <row r="2" spans="1:38" ht="19.2" x14ac:dyDescent="0.45">
      <c r="A2" s="18">
        <v>1</v>
      </c>
      <c r="D2" s="92" t="str">
        <f>VLOOKUP(A2-1,xCal,6)</f>
        <v>DECEMBER 2022</v>
      </c>
      <c r="E2" s="92"/>
      <c r="F2" s="92"/>
      <c r="G2" s="92"/>
      <c r="H2" s="92"/>
      <c r="I2" s="92"/>
      <c r="J2" s="92"/>
      <c r="K2" s="8"/>
      <c r="L2"/>
      <c r="M2"/>
      <c r="N2"/>
      <c r="O2"/>
      <c r="P2"/>
      <c r="Q2"/>
      <c r="R2"/>
      <c r="S2"/>
      <c r="T2"/>
      <c r="U2"/>
      <c r="V2"/>
      <c r="W2"/>
      <c r="X2"/>
      <c r="Y2"/>
      <c r="Z2"/>
      <c r="AA2"/>
      <c r="AB2"/>
      <c r="AC2"/>
      <c r="AD2"/>
      <c r="AE2"/>
      <c r="AF2" s="92" t="str">
        <f>VLOOKUP(A2+1,xCal,6)</f>
        <v>FEBRUAR 2023</v>
      </c>
      <c r="AG2" s="92"/>
      <c r="AH2" s="92"/>
      <c r="AI2" s="92"/>
      <c r="AJ2" s="92"/>
      <c r="AK2" s="92"/>
      <c r="AL2" s="92"/>
    </row>
    <row r="3" spans="1:38" s="21" customFormat="1" x14ac:dyDescent="0.25">
      <c r="D3" s="20" t="s">
        <v>8</v>
      </c>
      <c r="E3" s="20" t="s">
        <v>9</v>
      </c>
      <c r="F3" s="20" t="s">
        <v>10</v>
      </c>
      <c r="G3" s="20" t="s">
        <v>11</v>
      </c>
      <c r="H3" s="20" t="s">
        <v>12</v>
      </c>
      <c r="I3" s="20" t="s">
        <v>13</v>
      </c>
      <c r="J3" s="20" t="s">
        <v>14</v>
      </c>
      <c r="L3" s="93" t="str">
        <f>VLOOKUP(A2,xCal,6)</f>
        <v>JANUAR 2023</v>
      </c>
      <c r="M3" s="93"/>
      <c r="N3" s="93"/>
      <c r="O3" s="93"/>
      <c r="P3" s="93"/>
      <c r="Q3" s="93"/>
      <c r="R3" s="93"/>
      <c r="S3" s="93"/>
      <c r="T3" s="93"/>
      <c r="U3" s="93"/>
      <c r="V3" s="93"/>
      <c r="W3" s="93"/>
      <c r="X3" s="93"/>
      <c r="Y3" s="93"/>
      <c r="Z3" s="93"/>
      <c r="AA3" s="93"/>
      <c r="AB3" s="93"/>
      <c r="AC3" s="93"/>
      <c r="AD3" s="93"/>
      <c r="AF3" s="20" t="s">
        <v>8</v>
      </c>
      <c r="AG3" s="20" t="s">
        <v>9</v>
      </c>
      <c r="AH3" s="20" t="s">
        <v>10</v>
      </c>
      <c r="AI3" s="20" t="s">
        <v>11</v>
      </c>
      <c r="AJ3" s="20" t="s">
        <v>12</v>
      </c>
      <c r="AK3" s="20" t="s">
        <v>13</v>
      </c>
      <c r="AL3" s="20" t="s">
        <v>14</v>
      </c>
    </row>
    <row r="4" spans="1:38" s="21" customFormat="1" x14ac:dyDescent="0.25">
      <c r="D4" s="12">
        <f>VLOOKUP(A2-1,xCal,2)+INDEX(Indstillinger!U$5:U$18,$A$2)</f>
        <v>44893</v>
      </c>
      <c r="E4" s="12">
        <f>D4+1</f>
        <v>44894</v>
      </c>
      <c r="F4" s="12">
        <f t="shared" ref="F4:J4" si="0">E4+1</f>
        <v>44895</v>
      </c>
      <c r="G4" s="12">
        <f t="shared" si="0"/>
        <v>44896</v>
      </c>
      <c r="H4" s="12">
        <f t="shared" si="0"/>
        <v>44897</v>
      </c>
      <c r="I4" s="12">
        <f t="shared" si="0"/>
        <v>44898</v>
      </c>
      <c r="J4" s="12">
        <f t="shared" si="0"/>
        <v>44899</v>
      </c>
      <c r="L4" s="93"/>
      <c r="M4" s="93"/>
      <c r="N4" s="93"/>
      <c r="O4" s="93"/>
      <c r="P4" s="93"/>
      <c r="Q4" s="93"/>
      <c r="R4" s="93"/>
      <c r="S4" s="93"/>
      <c r="T4" s="93"/>
      <c r="U4" s="93"/>
      <c r="V4" s="93"/>
      <c r="W4" s="93"/>
      <c r="X4" s="93"/>
      <c r="Y4" s="93"/>
      <c r="Z4" s="93"/>
      <c r="AA4" s="93"/>
      <c r="AB4" s="93"/>
      <c r="AC4" s="93"/>
      <c r="AD4" s="93"/>
      <c r="AF4" s="12">
        <f>VLOOKUP(A2+1,xCal,2)+INDEX(Indstillinger!U$5:U$18,$A$2+2)</f>
        <v>44956</v>
      </c>
      <c r="AG4" s="12">
        <f>AF4+1</f>
        <v>44957</v>
      </c>
      <c r="AH4" s="12">
        <f t="shared" ref="AH4:AL4" si="1">AG4+1</f>
        <v>44958</v>
      </c>
      <c r="AI4" s="12">
        <f t="shared" si="1"/>
        <v>44959</v>
      </c>
      <c r="AJ4" s="12">
        <f t="shared" si="1"/>
        <v>44960</v>
      </c>
      <c r="AK4" s="12">
        <f t="shared" si="1"/>
        <v>44961</v>
      </c>
      <c r="AL4" s="12">
        <f t="shared" si="1"/>
        <v>44962</v>
      </c>
    </row>
    <row r="5" spans="1:38" s="21" customFormat="1" x14ac:dyDescent="0.25">
      <c r="D5" s="12">
        <f>D4+7</f>
        <v>44900</v>
      </c>
      <c r="E5" s="12">
        <f t="shared" ref="E5:J5" si="2">E4+7</f>
        <v>44901</v>
      </c>
      <c r="F5" s="12">
        <f t="shared" si="2"/>
        <v>44902</v>
      </c>
      <c r="G5" s="12">
        <f t="shared" si="2"/>
        <v>44903</v>
      </c>
      <c r="H5" s="12">
        <f t="shared" si="2"/>
        <v>44904</v>
      </c>
      <c r="I5" s="12">
        <f t="shared" si="2"/>
        <v>44905</v>
      </c>
      <c r="J5" s="12">
        <f t="shared" si="2"/>
        <v>44906</v>
      </c>
      <c r="L5" s="93"/>
      <c r="M5" s="93"/>
      <c r="N5" s="93"/>
      <c r="O5" s="93"/>
      <c r="P5" s="93"/>
      <c r="Q5" s="93"/>
      <c r="R5" s="93"/>
      <c r="S5" s="93"/>
      <c r="T5" s="93"/>
      <c r="U5" s="93"/>
      <c r="V5" s="93"/>
      <c r="W5" s="93"/>
      <c r="X5" s="93"/>
      <c r="Y5" s="93"/>
      <c r="Z5" s="93"/>
      <c r="AA5" s="93"/>
      <c r="AB5" s="93"/>
      <c r="AC5" s="93"/>
      <c r="AD5" s="93"/>
      <c r="AF5" s="12">
        <f>AF4+7</f>
        <v>44963</v>
      </c>
      <c r="AG5" s="12">
        <f t="shared" ref="AG5:AG8" si="3">AG4+7</f>
        <v>44964</v>
      </c>
      <c r="AH5" s="12">
        <f t="shared" ref="AH5:AH8" si="4">AH4+7</f>
        <v>44965</v>
      </c>
      <c r="AI5" s="12">
        <f t="shared" ref="AI5:AI8" si="5">AI4+7</f>
        <v>44966</v>
      </c>
      <c r="AJ5" s="12">
        <f t="shared" ref="AJ5:AJ8" si="6">AJ4+7</f>
        <v>44967</v>
      </c>
      <c r="AK5" s="12">
        <f t="shared" ref="AK5:AK8" si="7">AK4+7</f>
        <v>44968</v>
      </c>
      <c r="AL5" s="12">
        <f t="shared" ref="AL5:AL8" si="8">AL4+7</f>
        <v>44969</v>
      </c>
    </row>
    <row r="6" spans="1:38" s="21" customFormat="1" x14ac:dyDescent="0.25">
      <c r="D6" s="12">
        <f t="shared" ref="D6:D8" si="9">D5+7</f>
        <v>44907</v>
      </c>
      <c r="E6" s="12">
        <f t="shared" ref="E6:E8" si="10">E5+7</f>
        <v>44908</v>
      </c>
      <c r="F6" s="12">
        <f t="shared" ref="F6:F8" si="11">F5+7</f>
        <v>44909</v>
      </c>
      <c r="G6" s="12">
        <f t="shared" ref="G6:G8" si="12">G5+7</f>
        <v>44910</v>
      </c>
      <c r="H6" s="12">
        <f t="shared" ref="H6:H8" si="13">H5+7</f>
        <v>44911</v>
      </c>
      <c r="I6" s="12">
        <f t="shared" ref="I6:I8" si="14">I5+7</f>
        <v>44912</v>
      </c>
      <c r="J6" s="12">
        <f t="shared" ref="J6:J8" si="15">J5+7</f>
        <v>44913</v>
      </c>
      <c r="L6" s="93"/>
      <c r="M6" s="93"/>
      <c r="N6" s="93"/>
      <c r="O6" s="93"/>
      <c r="P6" s="93"/>
      <c r="Q6" s="93"/>
      <c r="R6" s="93"/>
      <c r="S6" s="93"/>
      <c r="T6" s="93"/>
      <c r="U6" s="93"/>
      <c r="V6" s="93"/>
      <c r="W6" s="93"/>
      <c r="X6" s="93"/>
      <c r="Y6" s="93"/>
      <c r="Z6" s="93"/>
      <c r="AA6" s="93"/>
      <c r="AB6" s="93"/>
      <c r="AC6" s="93"/>
      <c r="AD6" s="93"/>
      <c r="AF6" s="12">
        <f t="shared" ref="AF6:AF8" si="16">AF5+7</f>
        <v>44970</v>
      </c>
      <c r="AG6" s="12">
        <f t="shared" si="3"/>
        <v>44971</v>
      </c>
      <c r="AH6" s="12">
        <f t="shared" si="4"/>
        <v>44972</v>
      </c>
      <c r="AI6" s="12">
        <f t="shared" si="5"/>
        <v>44973</v>
      </c>
      <c r="AJ6" s="12">
        <f t="shared" si="6"/>
        <v>44974</v>
      </c>
      <c r="AK6" s="12">
        <f t="shared" si="7"/>
        <v>44975</v>
      </c>
      <c r="AL6" s="12">
        <f t="shared" si="8"/>
        <v>44976</v>
      </c>
    </row>
    <row r="7" spans="1:38" s="21" customFormat="1" x14ac:dyDescent="0.25">
      <c r="D7" s="12">
        <f t="shared" si="9"/>
        <v>44914</v>
      </c>
      <c r="E7" s="12">
        <f t="shared" si="10"/>
        <v>44915</v>
      </c>
      <c r="F7" s="12">
        <f t="shared" si="11"/>
        <v>44916</v>
      </c>
      <c r="G7" s="12">
        <f t="shared" si="12"/>
        <v>44917</v>
      </c>
      <c r="H7" s="12">
        <f t="shared" si="13"/>
        <v>44918</v>
      </c>
      <c r="I7" s="12">
        <f t="shared" si="14"/>
        <v>44919</v>
      </c>
      <c r="J7" s="12">
        <f t="shared" si="15"/>
        <v>44920</v>
      </c>
      <c r="L7" s="93"/>
      <c r="M7" s="93"/>
      <c r="N7" s="93"/>
      <c r="O7" s="93"/>
      <c r="P7" s="93"/>
      <c r="Q7" s="93"/>
      <c r="R7" s="93"/>
      <c r="S7" s="93"/>
      <c r="T7" s="93"/>
      <c r="U7" s="93"/>
      <c r="V7" s="93"/>
      <c r="W7" s="93"/>
      <c r="X7" s="93"/>
      <c r="Y7" s="93"/>
      <c r="Z7" s="93"/>
      <c r="AA7" s="93"/>
      <c r="AB7" s="93"/>
      <c r="AC7" s="93"/>
      <c r="AD7" s="93"/>
      <c r="AF7" s="12">
        <f t="shared" si="16"/>
        <v>44977</v>
      </c>
      <c r="AG7" s="12">
        <f t="shared" si="3"/>
        <v>44978</v>
      </c>
      <c r="AH7" s="12">
        <f t="shared" si="4"/>
        <v>44979</v>
      </c>
      <c r="AI7" s="12">
        <f t="shared" si="5"/>
        <v>44980</v>
      </c>
      <c r="AJ7" s="12">
        <f t="shared" si="6"/>
        <v>44981</v>
      </c>
      <c r="AK7" s="12">
        <f t="shared" si="7"/>
        <v>44982</v>
      </c>
      <c r="AL7" s="12">
        <f t="shared" si="8"/>
        <v>44983</v>
      </c>
    </row>
    <row r="8" spans="1:38" s="21" customFormat="1" x14ac:dyDescent="0.25">
      <c r="D8" s="12">
        <f t="shared" si="9"/>
        <v>44921</v>
      </c>
      <c r="E8" s="12">
        <f t="shared" si="10"/>
        <v>44922</v>
      </c>
      <c r="F8" s="12">
        <f t="shared" si="11"/>
        <v>44923</v>
      </c>
      <c r="G8" s="12">
        <f t="shared" si="12"/>
        <v>44924</v>
      </c>
      <c r="H8" s="12">
        <f t="shared" si="13"/>
        <v>44925</v>
      </c>
      <c r="I8" s="12">
        <f t="shared" si="14"/>
        <v>44926</v>
      </c>
      <c r="J8" s="12">
        <f t="shared" si="15"/>
        <v>44927</v>
      </c>
      <c r="K8" s="55"/>
      <c r="L8" s="93"/>
      <c r="M8" s="93"/>
      <c r="N8" s="93"/>
      <c r="O8" s="93"/>
      <c r="P8" s="93"/>
      <c r="Q8" s="93"/>
      <c r="R8" s="93"/>
      <c r="S8" s="93"/>
      <c r="T8" s="93"/>
      <c r="U8" s="93"/>
      <c r="V8" s="93"/>
      <c r="W8" s="93"/>
      <c r="X8" s="93"/>
      <c r="Y8" s="93"/>
      <c r="Z8" s="93"/>
      <c r="AA8" s="93"/>
      <c r="AB8" s="93"/>
      <c r="AC8" s="93"/>
      <c r="AD8" s="93"/>
      <c r="AF8" s="12">
        <f t="shared" si="16"/>
        <v>44984</v>
      </c>
      <c r="AG8" s="12">
        <f t="shared" si="3"/>
        <v>44985</v>
      </c>
      <c r="AH8" s="12">
        <f t="shared" si="4"/>
        <v>44986</v>
      </c>
      <c r="AI8" s="12">
        <f t="shared" si="5"/>
        <v>44987</v>
      </c>
      <c r="AJ8" s="12">
        <f t="shared" si="6"/>
        <v>44988</v>
      </c>
      <c r="AK8" s="12">
        <f t="shared" si="7"/>
        <v>44989</v>
      </c>
      <c r="AL8" s="12">
        <f t="shared" si="8"/>
        <v>44990</v>
      </c>
    </row>
    <row r="9" spans="1:38" s="21" customFormat="1" ht="19.2" x14ac:dyDescent="0.45">
      <c r="A9" s="25"/>
      <c r="D9" s="47">
        <f t="shared" ref="D9" si="17">D8+7</f>
        <v>44928</v>
      </c>
      <c r="E9" s="47">
        <f t="shared" ref="E9" si="18">E8+7</f>
        <v>44929</v>
      </c>
      <c r="F9" s="47">
        <f t="shared" ref="F9" si="19">F8+7</f>
        <v>44930</v>
      </c>
      <c r="G9" s="47">
        <f t="shared" ref="G9" si="20">G8+7</f>
        <v>44931</v>
      </c>
      <c r="H9" s="47">
        <f t="shared" ref="H9" si="21">H8+7</f>
        <v>44932</v>
      </c>
      <c r="I9" s="47">
        <f t="shared" ref="I9" si="22">I8+7</f>
        <v>44933</v>
      </c>
      <c r="J9" s="47">
        <f t="shared" ref="J9" si="23">J8+7</f>
        <v>44934</v>
      </c>
      <c r="K9" s="56"/>
      <c r="M9" s="22"/>
      <c r="N9" s="22"/>
      <c r="O9" s="22"/>
      <c r="P9" s="22"/>
      <c r="Q9" s="22"/>
      <c r="R9" s="22"/>
      <c r="S9" s="22"/>
      <c r="T9" s="22"/>
      <c r="U9" s="22"/>
      <c r="V9" s="22"/>
      <c r="W9" s="22"/>
      <c r="X9" s="22"/>
      <c r="Y9" s="22"/>
      <c r="Z9" s="22"/>
      <c r="AA9" s="22"/>
      <c r="AB9" s="22"/>
      <c r="AC9" s="22"/>
      <c r="AF9" s="47">
        <f t="shared" ref="AF9" si="24">AF8+7</f>
        <v>44991</v>
      </c>
      <c r="AG9" s="47">
        <f t="shared" ref="AG9" si="25">AG8+7</f>
        <v>44992</v>
      </c>
      <c r="AH9" s="47">
        <f t="shared" ref="AH9" si="26">AH8+7</f>
        <v>44993</v>
      </c>
      <c r="AI9" s="47">
        <f t="shared" ref="AI9" si="27">AI8+7</f>
        <v>44994</v>
      </c>
      <c r="AJ9" s="47">
        <f t="shared" ref="AJ9" si="28">AJ8+7</f>
        <v>44995</v>
      </c>
      <c r="AK9" s="47">
        <f t="shared" ref="AK9" si="29">AK8+7</f>
        <v>44996</v>
      </c>
      <c r="AL9" s="47">
        <f t="shared" ref="AL9" si="30">AL8+7</f>
        <v>44997</v>
      </c>
    </row>
    <row r="10" spans="1:38" ht="19.8" x14ac:dyDescent="0.3">
      <c r="A10" s="23"/>
      <c r="C10" s="57" t="s">
        <v>24</v>
      </c>
      <c r="D10" s="94" t="str">
        <f>VLOOKUP(1,tbDay[],2)</f>
        <v>MANDAG</v>
      </c>
      <c r="E10" s="94"/>
      <c r="F10" s="94"/>
      <c r="G10" s="94"/>
      <c r="H10" s="94"/>
      <c r="I10" s="95" t="str">
        <f>VLOOKUP(2,tbDay[],2)</f>
        <v>TIRSDAG</v>
      </c>
      <c r="J10" s="95"/>
      <c r="K10" s="95"/>
      <c r="L10" s="95"/>
      <c r="M10" s="95"/>
      <c r="N10" s="96" t="str">
        <f>VLOOKUP(3,tbDay[],2)</f>
        <v>ONSDAG</v>
      </c>
      <c r="O10" s="96"/>
      <c r="P10" s="96"/>
      <c r="Q10" s="96"/>
      <c r="R10" s="96"/>
      <c r="S10" s="96" t="str">
        <f>VLOOKUP(4,tbDay[],2)</f>
        <v>TORSDAG</v>
      </c>
      <c r="T10" s="96"/>
      <c r="U10" s="96"/>
      <c r="V10" s="96"/>
      <c r="W10" s="96"/>
      <c r="X10" s="96" t="str">
        <f>VLOOKUP(5,tbDay[],2)</f>
        <v>FREDAG</v>
      </c>
      <c r="Y10" s="96"/>
      <c r="Z10" s="96"/>
      <c r="AA10" s="96"/>
      <c r="AB10" s="96"/>
      <c r="AC10" s="95" t="str">
        <f>VLOOKUP(6,tbDay[],2)</f>
        <v>LØRDAG</v>
      </c>
      <c r="AD10" s="95"/>
      <c r="AE10" s="95"/>
      <c r="AF10" s="95"/>
      <c r="AG10" s="95"/>
      <c r="AH10" s="95" t="str">
        <f>VLOOKUP(7,tbDay[],2)</f>
        <v>SØNDAG</v>
      </c>
      <c r="AI10" s="95"/>
      <c r="AJ10" s="95"/>
      <c r="AK10" s="95"/>
      <c r="AL10" s="95"/>
    </row>
    <row r="11" spans="1:38" ht="15" x14ac:dyDescent="0.35">
      <c r="A11" s="19"/>
      <c r="C11" s="86">
        <f>_xlfn.ISOWEEKNUM(D11)</f>
        <v>52</v>
      </c>
      <c r="D11" s="14">
        <f>VLOOKUP(A2,xCal,2)+INDEX(Indstillinger!U$5:U$18,$A$2+1)</f>
        <v>44921</v>
      </c>
      <c r="E11" s="88" t="str">
        <f>IFERROR(VLOOKUP(D11,tbCal1[],2,FALSE),"")</f>
        <v/>
      </c>
      <c r="F11" s="88"/>
      <c r="G11" s="88"/>
      <c r="H11" s="88"/>
      <c r="I11" s="14">
        <f>D11+1</f>
        <v>44922</v>
      </c>
      <c r="J11" s="88" t="str">
        <f>IFERROR(VLOOKUP(I11,tbCal1[],2,FALSE),"")</f>
        <v/>
      </c>
      <c r="K11" s="88"/>
      <c r="L11" s="88"/>
      <c r="M11" s="88"/>
      <c r="N11" s="14">
        <f>I11+1</f>
        <v>44923</v>
      </c>
      <c r="O11" s="88" t="str">
        <f>IFERROR(VLOOKUP(N11,tbCal1[],2,FALSE),"")</f>
        <v/>
      </c>
      <c r="P11" s="88"/>
      <c r="Q11" s="88"/>
      <c r="R11" s="88"/>
      <c r="S11" s="14">
        <f>N11+1</f>
        <v>44924</v>
      </c>
      <c r="T11" s="88" t="str">
        <f>IFERROR(VLOOKUP(S11,tbCal1[],2,FALSE),"")</f>
        <v/>
      </c>
      <c r="U11" s="88"/>
      <c r="V11" s="88"/>
      <c r="W11" s="88"/>
      <c r="X11" s="14">
        <f>S11+1</f>
        <v>44925</v>
      </c>
      <c r="Y11" s="88" t="str">
        <f>IFERROR(VLOOKUP(X11,tbCal1[],2,FALSE),"")</f>
        <v/>
      </c>
      <c r="Z11" s="88"/>
      <c r="AA11" s="88"/>
      <c r="AB11" s="88"/>
      <c r="AC11" s="14">
        <f>X11+1</f>
        <v>44926</v>
      </c>
      <c r="AD11" s="88" t="str">
        <f>IFERROR(VLOOKUP(AC11,tbCal1[],2,FALSE),"")</f>
        <v/>
      </c>
      <c r="AE11" s="88"/>
      <c r="AF11" s="88"/>
      <c r="AG11" s="88"/>
      <c r="AH11" s="14">
        <f>AC11+1</f>
        <v>44927</v>
      </c>
      <c r="AI11" s="88" t="str">
        <f>IFERROR(VLOOKUP(AH11,tbCal1[],2,FALSE),"")</f>
        <v>Nytårsdag</v>
      </c>
      <c r="AJ11" s="88"/>
      <c r="AK11" s="88"/>
      <c r="AL11" s="88"/>
    </row>
    <row r="12" spans="1:38" ht="46.2" x14ac:dyDescent="0.7">
      <c r="A12" s="24"/>
      <c r="C12" s="87"/>
      <c r="D12" s="89" t="str">
        <f>IFERROR(VLOOKUP(D11,tbCal2[],2,FALSE),"")</f>
        <v/>
      </c>
      <c r="E12" s="90"/>
      <c r="F12" s="90"/>
      <c r="G12" s="90"/>
      <c r="H12" s="91"/>
      <c r="I12" s="89" t="str">
        <f>IFERROR(VLOOKUP(I11,tbCal2[],2,FALSE),"")</f>
        <v/>
      </c>
      <c r="J12" s="90"/>
      <c r="K12" s="90"/>
      <c r="L12" s="90"/>
      <c r="M12" s="91"/>
      <c r="N12" s="89" t="str">
        <f>IFERROR(VLOOKUP(N11,tbCal2[],2,FALSE),"")</f>
        <v/>
      </c>
      <c r="O12" s="90"/>
      <c r="P12" s="90"/>
      <c r="Q12" s="90"/>
      <c r="R12" s="91"/>
      <c r="S12" s="89" t="str">
        <f>IFERROR(VLOOKUP(S11,tbCal2[],2,FALSE),"")</f>
        <v/>
      </c>
      <c r="T12" s="90"/>
      <c r="U12" s="90"/>
      <c r="V12" s="90"/>
      <c r="W12" s="91"/>
      <c r="X12" s="89" t="str">
        <f>IFERROR(VLOOKUP(X11,tbCal2[],2,FALSE),"")</f>
        <v/>
      </c>
      <c r="Y12" s="90"/>
      <c r="Z12" s="90"/>
      <c r="AA12" s="90"/>
      <c r="AB12" s="91"/>
      <c r="AC12" s="89" t="str">
        <f>IFERROR(VLOOKUP(AC11,tbCal2[],2,FALSE),"")</f>
        <v/>
      </c>
      <c r="AD12" s="90"/>
      <c r="AE12" s="90"/>
      <c r="AF12" s="90"/>
      <c r="AG12" s="91"/>
      <c r="AH12" s="89" t="str">
        <f>IFERROR(VLOOKUP(AH11,tbCal2[],2,FALSE),"")</f>
        <v/>
      </c>
      <c r="AI12" s="90"/>
      <c r="AJ12" s="90"/>
      <c r="AK12" s="90"/>
      <c r="AL12" s="91"/>
    </row>
    <row r="13" spans="1:38" ht="15" x14ac:dyDescent="0.35">
      <c r="A13" s="19"/>
      <c r="C13" s="86">
        <f t="shared" ref="C13" si="31">_xlfn.ISOWEEKNUM(D13)</f>
        <v>1</v>
      </c>
      <c r="D13" s="14">
        <f>D11+7</f>
        <v>44928</v>
      </c>
      <c r="E13" s="88" t="str">
        <f>IFERROR(VLOOKUP(D13,tbCal1[],2,FALSE),"")</f>
        <v/>
      </c>
      <c r="F13" s="88"/>
      <c r="G13" s="88"/>
      <c r="H13" s="88"/>
      <c r="I13" s="14">
        <f>I11+7</f>
        <v>44929</v>
      </c>
      <c r="J13" s="88" t="str">
        <f>IFERROR(VLOOKUP(I13,tbCal1[],2,FALSE),"")</f>
        <v/>
      </c>
      <c r="K13" s="88"/>
      <c r="L13" s="88"/>
      <c r="M13" s="88"/>
      <c r="N13" s="14">
        <f>N11+7</f>
        <v>44930</v>
      </c>
      <c r="O13" s="88" t="str">
        <f>IFERROR(VLOOKUP(N13,tbCal1[],2,FALSE),"")</f>
        <v/>
      </c>
      <c r="P13" s="88"/>
      <c r="Q13" s="88"/>
      <c r="R13" s="88"/>
      <c r="S13" s="14">
        <f>S11+7</f>
        <v>44931</v>
      </c>
      <c r="T13" s="88" t="str">
        <f>IFERROR(VLOOKUP(S13,tbCal1[],2,FALSE),"")</f>
        <v/>
      </c>
      <c r="U13" s="88"/>
      <c r="V13" s="88"/>
      <c r="W13" s="88"/>
      <c r="X13" s="14">
        <f>X11+7</f>
        <v>44932</v>
      </c>
      <c r="Y13" s="88" t="str">
        <f>IFERROR(VLOOKUP(X13,tbCal1[],2,FALSE),"")</f>
        <v>Hellig tre konger</v>
      </c>
      <c r="Z13" s="88"/>
      <c r="AA13" s="88"/>
      <c r="AB13" s="88"/>
      <c r="AC13" s="14">
        <f>AC11+7</f>
        <v>44933</v>
      </c>
      <c r="AD13" s="88" t="str">
        <f>IFERROR(VLOOKUP(AC13,tbCal1[],2,FALSE),"")</f>
        <v/>
      </c>
      <c r="AE13" s="88"/>
      <c r="AF13" s="88"/>
      <c r="AG13" s="88"/>
      <c r="AH13" s="14">
        <f>AH11+7</f>
        <v>44934</v>
      </c>
      <c r="AI13" s="88" t="str">
        <f>IFERROR(VLOOKUP(AH13,tbCal1[],2,FALSE),"")</f>
        <v/>
      </c>
      <c r="AJ13" s="88"/>
      <c r="AK13" s="88"/>
      <c r="AL13" s="88"/>
    </row>
    <row r="14" spans="1:38" ht="46.2" x14ac:dyDescent="0.7">
      <c r="A14" s="24"/>
      <c r="C14" s="87"/>
      <c r="D14" s="89" t="str">
        <f>IFERROR(VLOOKUP(D13,tbCal2[],2,FALSE),"")</f>
        <v/>
      </c>
      <c r="E14" s="90"/>
      <c r="F14" s="90"/>
      <c r="G14" s="90"/>
      <c r="H14" s="91"/>
      <c r="I14" s="89" t="str">
        <f>IFERROR(VLOOKUP(I13,tbCal2[],2,FALSE),"")</f>
        <v/>
      </c>
      <c r="J14" s="90"/>
      <c r="K14" s="90"/>
      <c r="L14" s="90"/>
      <c r="M14" s="91"/>
      <c r="N14" s="89" t="str">
        <f>IFERROR(VLOOKUP(N13,tbCal2[],2,FALSE),"")</f>
        <v/>
      </c>
      <c r="O14" s="90"/>
      <c r="P14" s="90"/>
      <c r="Q14" s="90"/>
      <c r="R14" s="91"/>
      <c r="S14" s="89" t="str">
        <f>IFERROR(VLOOKUP(S13,tbCal2[],2,FALSE),"")</f>
        <v/>
      </c>
      <c r="T14" s="90"/>
      <c r="U14" s="90"/>
      <c r="V14" s="90"/>
      <c r="W14" s="91"/>
      <c r="X14" s="89" t="str">
        <f>IFERROR(VLOOKUP(X13,tbCal2[],2,FALSE),"")</f>
        <v/>
      </c>
      <c r="Y14" s="90"/>
      <c r="Z14" s="90"/>
      <c r="AA14" s="90"/>
      <c r="AB14" s="91"/>
      <c r="AC14" s="89" t="str">
        <f>IFERROR(VLOOKUP(AC13,tbCal2[],2,FALSE),"")</f>
        <v/>
      </c>
      <c r="AD14" s="90"/>
      <c r="AE14" s="90"/>
      <c r="AF14" s="90"/>
      <c r="AG14" s="91"/>
      <c r="AH14" s="89" t="str">
        <f>IFERROR(VLOOKUP(AH13,tbCal2[],2,FALSE),"")</f>
        <v/>
      </c>
      <c r="AI14" s="90"/>
      <c r="AJ14" s="90"/>
      <c r="AK14" s="90"/>
      <c r="AL14" s="91"/>
    </row>
    <row r="15" spans="1:38" ht="15" x14ac:dyDescent="0.35">
      <c r="A15" s="19"/>
      <c r="C15" s="86">
        <f t="shared" ref="C15" si="32">_xlfn.ISOWEEKNUM(D15)</f>
        <v>2</v>
      </c>
      <c r="D15" s="14">
        <f t="shared" ref="D15" si="33">D13+7</f>
        <v>44935</v>
      </c>
      <c r="E15" s="88" t="str">
        <f>IFERROR(VLOOKUP(D15,tbCal1[],2,FALSE),"")</f>
        <v/>
      </c>
      <c r="F15" s="88"/>
      <c r="G15" s="88"/>
      <c r="H15" s="88"/>
      <c r="I15" s="14">
        <f t="shared" ref="I15" si="34">I13+7</f>
        <v>44936</v>
      </c>
      <c r="J15" s="88" t="str">
        <f>IFERROR(VLOOKUP(I15,tbCal1[],2,FALSE),"")</f>
        <v/>
      </c>
      <c r="K15" s="88"/>
      <c r="L15" s="88"/>
      <c r="M15" s="88"/>
      <c r="N15" s="14">
        <f t="shared" ref="N15" si="35">N13+7</f>
        <v>44937</v>
      </c>
      <c r="O15" s="88" t="str">
        <f>IFERROR(VLOOKUP(N15,tbCal1[],2,FALSE),"")</f>
        <v/>
      </c>
      <c r="P15" s="88"/>
      <c r="Q15" s="88"/>
      <c r="R15" s="88"/>
      <c r="S15" s="14">
        <f t="shared" ref="S15" si="36">S13+7</f>
        <v>44938</v>
      </c>
      <c r="T15" s="88" t="str">
        <f>IFERROR(VLOOKUP(S15,tbCal1[],2,FALSE),"")</f>
        <v/>
      </c>
      <c r="U15" s="88"/>
      <c r="V15" s="88"/>
      <c r="W15" s="88"/>
      <c r="X15" s="14">
        <f t="shared" ref="X15" si="37">X13+7</f>
        <v>44939</v>
      </c>
      <c r="Y15" s="88" t="str">
        <f>IFERROR(VLOOKUP(X15,tbCal1[],2,FALSE),"")</f>
        <v/>
      </c>
      <c r="Z15" s="88"/>
      <c r="AA15" s="88"/>
      <c r="AB15" s="88"/>
      <c r="AC15" s="14">
        <f t="shared" ref="AC15" si="38">AC13+7</f>
        <v>44940</v>
      </c>
      <c r="AD15" s="88" t="str">
        <f>IFERROR(VLOOKUP(AC15,tbCal1[],2,FALSE),"")</f>
        <v/>
      </c>
      <c r="AE15" s="88"/>
      <c r="AF15" s="88"/>
      <c r="AG15" s="88"/>
      <c r="AH15" s="14">
        <f t="shared" ref="AH15" si="39">AH13+7</f>
        <v>44941</v>
      </c>
      <c r="AI15" s="88" t="str">
        <f>IFERROR(VLOOKUP(AH15,tbCal1[],2,FALSE),"")</f>
        <v/>
      </c>
      <c r="AJ15" s="88"/>
      <c r="AK15" s="88"/>
      <c r="AL15" s="88"/>
    </row>
    <row r="16" spans="1:38" ht="46.2" x14ac:dyDescent="0.7">
      <c r="A16" s="24"/>
      <c r="C16" s="87"/>
      <c r="D16" s="89" t="str">
        <f>IFERROR(VLOOKUP(D15,tbCal2[],2,FALSE),"")</f>
        <v/>
      </c>
      <c r="E16" s="90"/>
      <c r="F16" s="90"/>
      <c r="G16" s="90"/>
      <c r="H16" s="91"/>
      <c r="I16" s="89" t="str">
        <f>IFERROR(VLOOKUP(I15,tbCal2[],2,FALSE),"")</f>
        <v/>
      </c>
      <c r="J16" s="90"/>
      <c r="K16" s="90"/>
      <c r="L16" s="90"/>
      <c r="M16" s="91"/>
      <c r="N16" s="89" t="str">
        <f>IFERROR(VLOOKUP(N15,tbCal2[],2,FALSE),"")</f>
        <v/>
      </c>
      <c r="O16" s="90"/>
      <c r="P16" s="90"/>
      <c r="Q16" s="90"/>
      <c r="R16" s="91"/>
      <c r="S16" s="89" t="str">
        <f>IFERROR(VLOOKUP(S15,tbCal2[],2,FALSE),"")</f>
        <v/>
      </c>
      <c r="T16" s="90"/>
      <c r="U16" s="90"/>
      <c r="V16" s="90"/>
      <c r="W16" s="91"/>
      <c r="X16" s="89" t="str">
        <f>IFERROR(VLOOKUP(X15,tbCal2[],2,FALSE),"")</f>
        <v/>
      </c>
      <c r="Y16" s="90"/>
      <c r="Z16" s="90"/>
      <c r="AA16" s="90"/>
      <c r="AB16" s="91"/>
      <c r="AC16" s="89" t="str">
        <f>IFERROR(VLOOKUP(AC15,tbCal2[],2,FALSE),"")</f>
        <v/>
      </c>
      <c r="AD16" s="90"/>
      <c r="AE16" s="90"/>
      <c r="AF16" s="90"/>
      <c r="AG16" s="91"/>
      <c r="AH16" s="89" t="str">
        <f>IFERROR(VLOOKUP(AH15,tbCal2[],2,FALSE),"")</f>
        <v/>
      </c>
      <c r="AI16" s="90"/>
      <c r="AJ16" s="90"/>
      <c r="AK16" s="90"/>
      <c r="AL16" s="91"/>
    </row>
    <row r="17" spans="1:38" ht="15" x14ac:dyDescent="0.35">
      <c r="A17" s="19"/>
      <c r="C17" s="86">
        <f t="shared" ref="C17" si="40">_xlfn.ISOWEEKNUM(D17)</f>
        <v>3</v>
      </c>
      <c r="D17" s="14">
        <f t="shared" ref="D17" si="41">D15+7</f>
        <v>44942</v>
      </c>
      <c r="E17" s="88" t="str">
        <f>IFERROR(VLOOKUP(D17,tbCal1[],2,FALSE),"")</f>
        <v/>
      </c>
      <c r="F17" s="88"/>
      <c r="G17" s="88"/>
      <c r="H17" s="88"/>
      <c r="I17" s="14">
        <f t="shared" ref="I17" si="42">I15+7</f>
        <v>44943</v>
      </c>
      <c r="J17" s="88" t="str">
        <f>IFERROR(VLOOKUP(I17,tbCal1[],2,FALSE),"")</f>
        <v/>
      </c>
      <c r="K17" s="88"/>
      <c r="L17" s="88"/>
      <c r="M17" s="88"/>
      <c r="N17" s="14">
        <f t="shared" ref="N17" si="43">N15+7</f>
        <v>44944</v>
      </c>
      <c r="O17" s="88" t="str">
        <f>IFERROR(VLOOKUP(N17,tbCal1[],2,FALSE),"")</f>
        <v/>
      </c>
      <c r="P17" s="88"/>
      <c r="Q17" s="88"/>
      <c r="R17" s="88"/>
      <c r="S17" s="14">
        <f t="shared" ref="S17" si="44">S15+7</f>
        <v>44945</v>
      </c>
      <c r="T17" s="88" t="str">
        <f>IFERROR(VLOOKUP(S17,tbCal1[],2,FALSE),"")</f>
        <v/>
      </c>
      <c r="U17" s="88"/>
      <c r="V17" s="88"/>
      <c r="W17" s="88"/>
      <c r="X17" s="14">
        <f t="shared" ref="X17" si="45">X15+7</f>
        <v>44946</v>
      </c>
      <c r="Y17" s="88" t="str">
        <f>IFERROR(VLOOKUP(X17,tbCal1[],2,FALSE),"")</f>
        <v/>
      </c>
      <c r="Z17" s="88"/>
      <c r="AA17" s="88"/>
      <c r="AB17" s="88"/>
      <c r="AC17" s="14">
        <f t="shared" ref="AC17" si="46">AC15+7</f>
        <v>44947</v>
      </c>
      <c r="AD17" s="88" t="str">
        <f>IFERROR(VLOOKUP(AC17,tbCal1[],2,FALSE),"")</f>
        <v/>
      </c>
      <c r="AE17" s="88"/>
      <c r="AF17" s="88"/>
      <c r="AG17" s="88"/>
      <c r="AH17" s="14">
        <f t="shared" ref="AH17" si="47">AH15+7</f>
        <v>44948</v>
      </c>
      <c r="AI17" s="88" t="str">
        <f>IFERROR(VLOOKUP(AH17,tbCal1[],2,FALSE),"")</f>
        <v/>
      </c>
      <c r="AJ17" s="88"/>
      <c r="AK17" s="88"/>
      <c r="AL17" s="88"/>
    </row>
    <row r="18" spans="1:38" ht="46.2" x14ac:dyDescent="0.7">
      <c r="A18" s="24"/>
      <c r="C18" s="87"/>
      <c r="D18" s="89" t="str">
        <f>IFERROR(VLOOKUP(D17,tbCal2[],2,FALSE),"")</f>
        <v/>
      </c>
      <c r="E18" s="90"/>
      <c r="F18" s="90"/>
      <c r="G18" s="90"/>
      <c r="H18" s="91"/>
      <c r="I18" s="89" t="str">
        <f>IFERROR(VLOOKUP(I17,tbCal2[],2,FALSE),"")</f>
        <v/>
      </c>
      <c r="J18" s="90"/>
      <c r="K18" s="90"/>
      <c r="L18" s="90"/>
      <c r="M18" s="91"/>
      <c r="N18" s="89" t="str">
        <f>IFERROR(VLOOKUP(N17,tbCal2[],2,FALSE),"")</f>
        <v/>
      </c>
      <c r="O18" s="90"/>
      <c r="P18" s="90"/>
      <c r="Q18" s="90"/>
      <c r="R18" s="91"/>
      <c r="S18" s="89" t="str">
        <f>IFERROR(VLOOKUP(S17,tbCal2[],2,FALSE),"")</f>
        <v/>
      </c>
      <c r="T18" s="90"/>
      <c r="U18" s="90"/>
      <c r="V18" s="90"/>
      <c r="W18" s="91"/>
      <c r="X18" s="89" t="str">
        <f>IFERROR(VLOOKUP(X17,tbCal2[],2,FALSE),"")</f>
        <v/>
      </c>
      <c r="Y18" s="90"/>
      <c r="Z18" s="90"/>
      <c r="AA18" s="90"/>
      <c r="AB18" s="91"/>
      <c r="AC18" s="89" t="str">
        <f>IFERROR(VLOOKUP(AC17,tbCal2[],2,FALSE),"")</f>
        <v/>
      </c>
      <c r="AD18" s="90"/>
      <c r="AE18" s="90"/>
      <c r="AF18" s="90"/>
      <c r="AG18" s="91"/>
      <c r="AH18" s="89" t="str">
        <f>IFERROR(VLOOKUP(AH17,tbCal2[],2,FALSE),"")</f>
        <v/>
      </c>
      <c r="AI18" s="90"/>
      <c r="AJ18" s="90"/>
      <c r="AK18" s="90"/>
      <c r="AL18" s="91"/>
    </row>
    <row r="19" spans="1:38" ht="15" x14ac:dyDescent="0.35">
      <c r="A19" s="19"/>
      <c r="C19" s="86">
        <f t="shared" ref="C19" si="48">_xlfn.ISOWEEKNUM(D19)</f>
        <v>4</v>
      </c>
      <c r="D19" s="14">
        <f t="shared" ref="D19" si="49">D17+7</f>
        <v>44949</v>
      </c>
      <c r="E19" s="88" t="str">
        <f>IFERROR(VLOOKUP(D19,tbCal1[],2,FALSE),"")</f>
        <v/>
      </c>
      <c r="F19" s="88"/>
      <c r="G19" s="88"/>
      <c r="H19" s="88"/>
      <c r="I19" s="14">
        <f t="shared" ref="I19" si="50">I17+7</f>
        <v>44950</v>
      </c>
      <c r="J19" s="88" t="str">
        <f>IFERROR(VLOOKUP(I19,tbCal1[],2,FALSE),"")</f>
        <v/>
      </c>
      <c r="K19" s="88"/>
      <c r="L19" s="88"/>
      <c r="M19" s="88"/>
      <c r="N19" s="14">
        <f t="shared" ref="N19" si="51">N17+7</f>
        <v>44951</v>
      </c>
      <c r="O19" s="88" t="str">
        <f>IFERROR(VLOOKUP(N19,tbCal1[],2,FALSE),"")</f>
        <v/>
      </c>
      <c r="P19" s="88"/>
      <c r="Q19" s="88"/>
      <c r="R19" s="88"/>
      <c r="S19" s="14">
        <f t="shared" ref="S19" si="52">S17+7</f>
        <v>44952</v>
      </c>
      <c r="T19" s="88" t="str">
        <f>IFERROR(VLOOKUP(S19,tbCal1[],2,FALSE),"")</f>
        <v/>
      </c>
      <c r="U19" s="88"/>
      <c r="V19" s="88"/>
      <c r="W19" s="88"/>
      <c r="X19" s="14">
        <f t="shared" ref="X19" si="53">X17+7</f>
        <v>44953</v>
      </c>
      <c r="Y19" s="88" t="str">
        <f>IFERROR(VLOOKUP(X19,tbCal1[],2,FALSE),"")</f>
        <v/>
      </c>
      <c r="Z19" s="88"/>
      <c r="AA19" s="88"/>
      <c r="AB19" s="88"/>
      <c r="AC19" s="14">
        <f t="shared" ref="AC19" si="54">AC17+7</f>
        <v>44954</v>
      </c>
      <c r="AD19" s="88" t="str">
        <f>IFERROR(VLOOKUP(AC19,tbCal1[],2,FALSE),"")</f>
        <v/>
      </c>
      <c r="AE19" s="88"/>
      <c r="AF19" s="88"/>
      <c r="AG19" s="88"/>
      <c r="AH19" s="14">
        <f t="shared" ref="AH19" si="55">AH17+7</f>
        <v>44955</v>
      </c>
      <c r="AI19" s="88" t="str">
        <f>IFERROR(VLOOKUP(AH19,tbCal1[],2,FALSE),"")</f>
        <v/>
      </c>
      <c r="AJ19" s="88"/>
      <c r="AK19" s="88"/>
      <c r="AL19" s="88"/>
    </row>
    <row r="20" spans="1:38" ht="46.2" x14ac:dyDescent="0.7">
      <c r="A20" s="24"/>
      <c r="C20" s="87"/>
      <c r="D20" s="89" t="str">
        <f>IFERROR(VLOOKUP(D19,tbCal2[],2,FALSE),"")</f>
        <v/>
      </c>
      <c r="E20" s="90"/>
      <c r="F20" s="90"/>
      <c r="G20" s="90"/>
      <c r="H20" s="91"/>
      <c r="I20" s="89" t="str">
        <f>IFERROR(VLOOKUP(I19,tbCal2[],2,FALSE),"")</f>
        <v>Prinsesse Athena</v>
      </c>
      <c r="J20" s="90"/>
      <c r="K20" s="90"/>
      <c r="L20" s="90"/>
      <c r="M20" s="91"/>
      <c r="N20" s="89" t="str">
        <f>IFERROR(VLOOKUP(N19,tbCal2[],2,FALSE),"")</f>
        <v/>
      </c>
      <c r="O20" s="90"/>
      <c r="P20" s="90"/>
      <c r="Q20" s="90"/>
      <c r="R20" s="91"/>
      <c r="S20" s="89" t="str">
        <f>IFERROR(VLOOKUP(S19,tbCal2[],2,FALSE),"")</f>
        <v/>
      </c>
      <c r="T20" s="90"/>
      <c r="U20" s="90"/>
      <c r="V20" s="90"/>
      <c r="W20" s="91"/>
      <c r="X20" s="89" t="str">
        <f>IFERROR(VLOOKUP(X19,tbCal2[],2,FALSE),"")</f>
        <v/>
      </c>
      <c r="Y20" s="90"/>
      <c r="Z20" s="90"/>
      <c r="AA20" s="90"/>
      <c r="AB20" s="91"/>
      <c r="AC20" s="89" t="str">
        <f>IFERROR(VLOOKUP(AC19,tbCal2[],2,FALSE),"")</f>
        <v/>
      </c>
      <c r="AD20" s="90"/>
      <c r="AE20" s="90"/>
      <c r="AF20" s="90"/>
      <c r="AG20" s="91"/>
      <c r="AH20" s="89" t="str">
        <f>IFERROR(VLOOKUP(AH19,tbCal2[],2,FALSE),"")</f>
        <v/>
      </c>
      <c r="AI20" s="90"/>
      <c r="AJ20" s="90"/>
      <c r="AK20" s="90"/>
      <c r="AL20" s="91"/>
    </row>
    <row r="21" spans="1:38" ht="15" x14ac:dyDescent="0.35">
      <c r="A21" s="19"/>
      <c r="C21" s="86">
        <f t="shared" ref="C21" si="56">_xlfn.ISOWEEKNUM(D21)</f>
        <v>5</v>
      </c>
      <c r="D21" s="14">
        <f t="shared" ref="D21" si="57">D19+7</f>
        <v>44956</v>
      </c>
      <c r="E21" s="88" t="str">
        <f>IFERROR(VLOOKUP(D21,tbCal1[],2,FALSE),"")</f>
        <v/>
      </c>
      <c r="F21" s="88"/>
      <c r="G21" s="88"/>
      <c r="H21" s="88"/>
      <c r="I21" s="14">
        <f t="shared" ref="I21" si="58">I19+7</f>
        <v>44957</v>
      </c>
      <c r="J21" s="88" t="str">
        <f>IFERROR(VLOOKUP(I21,tbCal1[],2,FALSE),"")</f>
        <v/>
      </c>
      <c r="K21" s="88"/>
      <c r="L21" s="88"/>
      <c r="M21" s="88"/>
      <c r="N21" s="14">
        <f t="shared" ref="N21" si="59">N19+7</f>
        <v>44958</v>
      </c>
      <c r="O21" s="88" t="str">
        <f>IFERROR(VLOOKUP(N21,tbCal1[],2,FALSE),"")</f>
        <v/>
      </c>
      <c r="P21" s="88"/>
      <c r="Q21" s="88"/>
      <c r="R21" s="88"/>
      <c r="S21" s="14">
        <f t="shared" ref="S21" si="60">S19+7</f>
        <v>44959</v>
      </c>
      <c r="T21" s="88" t="str">
        <f>IFERROR(VLOOKUP(S21,tbCal1[],2,FALSE),"")</f>
        <v/>
      </c>
      <c r="U21" s="88"/>
      <c r="V21" s="88"/>
      <c r="W21" s="88"/>
      <c r="X21" s="14">
        <f t="shared" ref="X21" si="61">X19+7</f>
        <v>44960</v>
      </c>
      <c r="Y21" s="88" t="str">
        <f>IFERROR(VLOOKUP(X21,tbCal1[],2,FALSE),"")</f>
        <v/>
      </c>
      <c r="Z21" s="88"/>
      <c r="AA21" s="88"/>
      <c r="AB21" s="88"/>
      <c r="AC21" s="14">
        <f t="shared" ref="AC21" si="62">AC19+7</f>
        <v>44961</v>
      </c>
      <c r="AD21" s="88" t="str">
        <f>IFERROR(VLOOKUP(AC21,tbCal1[],2,FALSE),"")</f>
        <v/>
      </c>
      <c r="AE21" s="88"/>
      <c r="AF21" s="88"/>
      <c r="AG21" s="88"/>
      <c r="AH21" s="14">
        <f t="shared" ref="AH21" si="63">AH19+7</f>
        <v>44962</v>
      </c>
      <c r="AI21" s="88" t="str">
        <f>IFERROR(VLOOKUP(AH21,tbCal1[],2,FALSE),"")</f>
        <v/>
      </c>
      <c r="AJ21" s="88"/>
      <c r="AK21" s="88"/>
      <c r="AL21" s="88"/>
    </row>
    <row r="22" spans="1:38" ht="46.2" x14ac:dyDescent="0.7">
      <c r="A22" s="24"/>
      <c r="C22" s="87"/>
      <c r="D22" s="89" t="str">
        <f>IFERROR(VLOOKUP(D21,tbCal2[],2,FALSE),"")</f>
        <v/>
      </c>
      <c r="E22" s="90"/>
      <c r="F22" s="90"/>
      <c r="G22" s="90"/>
      <c r="H22" s="91"/>
      <c r="I22" s="89" t="str">
        <f>IFERROR(VLOOKUP(I21,tbCal2[],2,FALSE),"")</f>
        <v/>
      </c>
      <c r="J22" s="90"/>
      <c r="K22" s="90"/>
      <c r="L22" s="90"/>
      <c r="M22" s="91"/>
      <c r="N22" s="89" t="str">
        <f>IFERROR(VLOOKUP(N21,tbCal2[],2,FALSE),"")</f>
        <v/>
      </c>
      <c r="O22" s="90"/>
      <c r="P22" s="90"/>
      <c r="Q22" s="90"/>
      <c r="R22" s="91"/>
      <c r="S22" s="89" t="str">
        <f>IFERROR(VLOOKUP(S21,tbCal2[],2,FALSE),"")</f>
        <v/>
      </c>
      <c r="T22" s="90"/>
      <c r="U22" s="90"/>
      <c r="V22" s="90"/>
      <c r="W22" s="91"/>
      <c r="X22" s="89" t="str">
        <f>IFERROR(VLOOKUP(X21,tbCal2[],2,FALSE),"")</f>
        <v/>
      </c>
      <c r="Y22" s="90"/>
      <c r="Z22" s="90"/>
      <c r="AA22" s="90"/>
      <c r="AB22" s="91"/>
      <c r="AC22" s="89" t="str">
        <f>IFERROR(VLOOKUP(AC21,tbCal2[],2,FALSE),"")</f>
        <v/>
      </c>
      <c r="AD22" s="90"/>
      <c r="AE22" s="90"/>
      <c r="AF22" s="90"/>
      <c r="AG22" s="91"/>
      <c r="AH22" s="89" t="str">
        <f>IFERROR(VLOOKUP(AH21,tbCal2[],2,FALSE),"")</f>
        <v>Kronprinsesse Mary</v>
      </c>
      <c r="AI22" s="90"/>
      <c r="AJ22" s="90"/>
      <c r="AK22" s="90"/>
      <c r="AL22" s="91"/>
    </row>
    <row r="23" spans="1:38" ht="19.2" x14ac:dyDescent="0.45">
      <c r="A23" s="18">
        <v>2</v>
      </c>
      <c r="D23" s="92" t="str">
        <f>VLOOKUP(A23-1,xCal,6)</f>
        <v>JANUAR 2023</v>
      </c>
      <c r="E23" s="92"/>
      <c r="F23" s="92"/>
      <c r="G23" s="92"/>
      <c r="H23" s="92"/>
      <c r="I23" s="92"/>
      <c r="J23" s="92"/>
      <c r="K23" s="8"/>
      <c r="L23"/>
      <c r="M23"/>
      <c r="N23"/>
      <c r="O23"/>
      <c r="P23"/>
      <c r="Q23"/>
      <c r="R23"/>
      <c r="S23"/>
      <c r="T23"/>
      <c r="U23"/>
      <c r="V23"/>
      <c r="W23"/>
      <c r="X23"/>
      <c r="Y23"/>
      <c r="Z23"/>
      <c r="AA23"/>
      <c r="AB23"/>
      <c r="AC23"/>
      <c r="AD23"/>
      <c r="AE23"/>
      <c r="AF23" s="92" t="str">
        <f>VLOOKUP(A23+1,xCal,6)</f>
        <v>MARTS 2023</v>
      </c>
      <c r="AG23" s="92"/>
      <c r="AH23" s="92"/>
      <c r="AI23" s="92"/>
      <c r="AJ23" s="92"/>
      <c r="AK23" s="92"/>
      <c r="AL23" s="92"/>
    </row>
    <row r="24" spans="1:38" s="21" customFormat="1" x14ac:dyDescent="0.25">
      <c r="D24" s="20" t="s">
        <v>8</v>
      </c>
      <c r="E24" s="20" t="s">
        <v>9</v>
      </c>
      <c r="F24" s="20" t="s">
        <v>10</v>
      </c>
      <c r="G24" s="20" t="s">
        <v>11</v>
      </c>
      <c r="H24" s="20" t="s">
        <v>12</v>
      </c>
      <c r="I24" s="20" t="s">
        <v>13</v>
      </c>
      <c r="J24" s="20" t="s">
        <v>14</v>
      </c>
      <c r="L24" s="93" t="str">
        <f>VLOOKUP(A23,xCal,6)</f>
        <v>FEBRUAR 2023</v>
      </c>
      <c r="M24" s="93"/>
      <c r="N24" s="93"/>
      <c r="O24" s="93"/>
      <c r="P24" s="93"/>
      <c r="Q24" s="93"/>
      <c r="R24" s="93"/>
      <c r="S24" s="93"/>
      <c r="T24" s="93"/>
      <c r="U24" s="93"/>
      <c r="V24" s="93"/>
      <c r="W24" s="93"/>
      <c r="X24" s="93"/>
      <c r="Y24" s="93"/>
      <c r="Z24" s="93"/>
      <c r="AA24" s="93"/>
      <c r="AB24" s="93"/>
      <c r="AC24" s="93"/>
      <c r="AD24" s="93"/>
      <c r="AF24" s="20" t="s">
        <v>8</v>
      </c>
      <c r="AG24" s="20" t="s">
        <v>9</v>
      </c>
      <c r="AH24" s="20" t="s">
        <v>10</v>
      </c>
      <c r="AI24" s="20" t="s">
        <v>11</v>
      </c>
      <c r="AJ24" s="20" t="s">
        <v>12</v>
      </c>
      <c r="AK24" s="20" t="s">
        <v>13</v>
      </c>
      <c r="AL24" s="20" t="s">
        <v>14</v>
      </c>
    </row>
    <row r="25" spans="1:38" s="21" customFormat="1" x14ac:dyDescent="0.25">
      <c r="D25" s="12">
        <f>VLOOKUP(A23-1,xCal,2)+INDEX(Indstillinger!U$5:U$18,A23)</f>
        <v>44921</v>
      </c>
      <c r="E25" s="12">
        <f>D25+1</f>
        <v>44922</v>
      </c>
      <c r="F25" s="12">
        <f t="shared" ref="F25" si="64">E25+1</f>
        <v>44923</v>
      </c>
      <c r="G25" s="12">
        <f t="shared" ref="G25" si="65">F25+1</f>
        <v>44924</v>
      </c>
      <c r="H25" s="12">
        <f t="shared" ref="H25" si="66">G25+1</f>
        <v>44925</v>
      </c>
      <c r="I25" s="12">
        <f t="shared" ref="I25" si="67">H25+1</f>
        <v>44926</v>
      </c>
      <c r="J25" s="12">
        <f t="shared" ref="J25" si="68">I25+1</f>
        <v>44927</v>
      </c>
      <c r="L25" s="93"/>
      <c r="M25" s="93"/>
      <c r="N25" s="93"/>
      <c r="O25" s="93"/>
      <c r="P25" s="93"/>
      <c r="Q25" s="93"/>
      <c r="R25" s="93"/>
      <c r="S25" s="93"/>
      <c r="T25" s="93"/>
      <c r="U25" s="93"/>
      <c r="V25" s="93"/>
      <c r="W25" s="93"/>
      <c r="X25" s="93"/>
      <c r="Y25" s="93"/>
      <c r="Z25" s="93"/>
      <c r="AA25" s="93"/>
      <c r="AB25" s="93"/>
      <c r="AC25" s="93"/>
      <c r="AD25" s="93"/>
      <c r="AF25" s="12">
        <f>VLOOKUP(A23+1,xCal,2)+INDEX(Indstillinger!U$5:U$18,A23+2)</f>
        <v>44984</v>
      </c>
      <c r="AG25" s="12">
        <f>AF25+1</f>
        <v>44985</v>
      </c>
      <c r="AH25" s="12">
        <f t="shared" ref="AH25" si="69">AG25+1</f>
        <v>44986</v>
      </c>
      <c r="AI25" s="12">
        <f t="shared" ref="AI25" si="70">AH25+1</f>
        <v>44987</v>
      </c>
      <c r="AJ25" s="12">
        <f t="shared" ref="AJ25" si="71">AI25+1</f>
        <v>44988</v>
      </c>
      <c r="AK25" s="12">
        <f t="shared" ref="AK25" si="72">AJ25+1</f>
        <v>44989</v>
      </c>
      <c r="AL25" s="12">
        <f t="shared" ref="AL25" si="73">AK25+1</f>
        <v>44990</v>
      </c>
    </row>
    <row r="26" spans="1:38" s="21" customFormat="1" x14ac:dyDescent="0.25">
      <c r="D26" s="12">
        <f>D25+7</f>
        <v>44928</v>
      </c>
      <c r="E26" s="12">
        <f t="shared" ref="E26:J30" si="74">E25+7</f>
        <v>44929</v>
      </c>
      <c r="F26" s="12">
        <f t="shared" si="74"/>
        <v>44930</v>
      </c>
      <c r="G26" s="12">
        <f t="shared" si="74"/>
        <v>44931</v>
      </c>
      <c r="H26" s="12">
        <f t="shared" si="74"/>
        <v>44932</v>
      </c>
      <c r="I26" s="12">
        <f t="shared" si="74"/>
        <v>44933</v>
      </c>
      <c r="J26" s="12">
        <f t="shared" si="74"/>
        <v>44934</v>
      </c>
      <c r="L26" s="93"/>
      <c r="M26" s="93"/>
      <c r="N26" s="93"/>
      <c r="O26" s="93"/>
      <c r="P26" s="93"/>
      <c r="Q26" s="93"/>
      <c r="R26" s="93"/>
      <c r="S26" s="93"/>
      <c r="T26" s="93"/>
      <c r="U26" s="93"/>
      <c r="V26" s="93"/>
      <c r="W26" s="93"/>
      <c r="X26" s="93"/>
      <c r="Y26" s="93"/>
      <c r="Z26" s="93"/>
      <c r="AA26" s="93"/>
      <c r="AB26" s="93"/>
      <c r="AC26" s="93"/>
      <c r="AD26" s="93"/>
      <c r="AF26" s="12">
        <f>AF25+7</f>
        <v>44991</v>
      </c>
      <c r="AG26" s="12">
        <f t="shared" ref="AG26:AL30" si="75">AG25+7</f>
        <v>44992</v>
      </c>
      <c r="AH26" s="12">
        <f t="shared" si="75"/>
        <v>44993</v>
      </c>
      <c r="AI26" s="12">
        <f t="shared" si="75"/>
        <v>44994</v>
      </c>
      <c r="AJ26" s="12">
        <f t="shared" si="75"/>
        <v>44995</v>
      </c>
      <c r="AK26" s="12">
        <f t="shared" si="75"/>
        <v>44996</v>
      </c>
      <c r="AL26" s="12">
        <f t="shared" si="75"/>
        <v>44997</v>
      </c>
    </row>
    <row r="27" spans="1:38" s="21" customFormat="1" x14ac:dyDescent="0.25">
      <c r="D27" s="12">
        <f t="shared" ref="D27:D30" si="76">D26+7</f>
        <v>44935</v>
      </c>
      <c r="E27" s="12">
        <f t="shared" si="74"/>
        <v>44936</v>
      </c>
      <c r="F27" s="12">
        <f t="shared" si="74"/>
        <v>44937</v>
      </c>
      <c r="G27" s="12">
        <f t="shared" si="74"/>
        <v>44938</v>
      </c>
      <c r="H27" s="12">
        <f t="shared" si="74"/>
        <v>44939</v>
      </c>
      <c r="I27" s="12">
        <f t="shared" si="74"/>
        <v>44940</v>
      </c>
      <c r="J27" s="12">
        <f t="shared" si="74"/>
        <v>44941</v>
      </c>
      <c r="L27" s="93"/>
      <c r="M27" s="93"/>
      <c r="N27" s="93"/>
      <c r="O27" s="93"/>
      <c r="P27" s="93"/>
      <c r="Q27" s="93"/>
      <c r="R27" s="93"/>
      <c r="S27" s="93"/>
      <c r="T27" s="93"/>
      <c r="U27" s="93"/>
      <c r="V27" s="93"/>
      <c r="W27" s="93"/>
      <c r="X27" s="93"/>
      <c r="Y27" s="93"/>
      <c r="Z27" s="93"/>
      <c r="AA27" s="93"/>
      <c r="AB27" s="93"/>
      <c r="AC27" s="93"/>
      <c r="AD27" s="93"/>
      <c r="AF27" s="12">
        <f t="shared" ref="AF27:AF30" si="77">AF26+7</f>
        <v>44998</v>
      </c>
      <c r="AG27" s="12">
        <f t="shared" si="75"/>
        <v>44999</v>
      </c>
      <c r="AH27" s="12">
        <f t="shared" si="75"/>
        <v>45000</v>
      </c>
      <c r="AI27" s="12">
        <f t="shared" si="75"/>
        <v>45001</v>
      </c>
      <c r="AJ27" s="12">
        <f t="shared" si="75"/>
        <v>45002</v>
      </c>
      <c r="AK27" s="12">
        <f t="shared" si="75"/>
        <v>45003</v>
      </c>
      <c r="AL27" s="12">
        <f t="shared" si="75"/>
        <v>45004</v>
      </c>
    </row>
    <row r="28" spans="1:38" s="21" customFormat="1" x14ac:dyDescent="0.25">
      <c r="D28" s="12">
        <f t="shared" si="76"/>
        <v>44942</v>
      </c>
      <c r="E28" s="12">
        <f t="shared" si="74"/>
        <v>44943</v>
      </c>
      <c r="F28" s="12">
        <f t="shared" si="74"/>
        <v>44944</v>
      </c>
      <c r="G28" s="12">
        <f t="shared" si="74"/>
        <v>44945</v>
      </c>
      <c r="H28" s="12">
        <f t="shared" si="74"/>
        <v>44946</v>
      </c>
      <c r="I28" s="12">
        <f t="shared" si="74"/>
        <v>44947</v>
      </c>
      <c r="J28" s="12">
        <f t="shared" si="74"/>
        <v>44948</v>
      </c>
      <c r="L28" s="93"/>
      <c r="M28" s="93"/>
      <c r="N28" s="93"/>
      <c r="O28" s="93"/>
      <c r="P28" s="93"/>
      <c r="Q28" s="93"/>
      <c r="R28" s="93"/>
      <c r="S28" s="93"/>
      <c r="T28" s="93"/>
      <c r="U28" s="93"/>
      <c r="V28" s="93"/>
      <c r="W28" s="93"/>
      <c r="X28" s="93"/>
      <c r="Y28" s="93"/>
      <c r="Z28" s="93"/>
      <c r="AA28" s="93"/>
      <c r="AB28" s="93"/>
      <c r="AC28" s="93"/>
      <c r="AD28" s="93"/>
      <c r="AF28" s="12">
        <f t="shared" si="77"/>
        <v>45005</v>
      </c>
      <c r="AG28" s="12">
        <f t="shared" si="75"/>
        <v>45006</v>
      </c>
      <c r="AH28" s="12">
        <f t="shared" si="75"/>
        <v>45007</v>
      </c>
      <c r="AI28" s="12">
        <f t="shared" si="75"/>
        <v>45008</v>
      </c>
      <c r="AJ28" s="12">
        <f t="shared" si="75"/>
        <v>45009</v>
      </c>
      <c r="AK28" s="12">
        <f t="shared" si="75"/>
        <v>45010</v>
      </c>
      <c r="AL28" s="12">
        <f t="shared" si="75"/>
        <v>45011</v>
      </c>
    </row>
    <row r="29" spans="1:38" s="21" customFormat="1" x14ac:dyDescent="0.25">
      <c r="D29" s="12">
        <f t="shared" si="76"/>
        <v>44949</v>
      </c>
      <c r="E29" s="12">
        <f t="shared" si="74"/>
        <v>44950</v>
      </c>
      <c r="F29" s="12">
        <f t="shared" si="74"/>
        <v>44951</v>
      </c>
      <c r="G29" s="12">
        <f t="shared" si="74"/>
        <v>44952</v>
      </c>
      <c r="H29" s="12">
        <f t="shared" si="74"/>
        <v>44953</v>
      </c>
      <c r="I29" s="12">
        <f t="shared" si="74"/>
        <v>44954</v>
      </c>
      <c r="J29" s="12">
        <f t="shared" si="74"/>
        <v>44955</v>
      </c>
      <c r="K29" s="55"/>
      <c r="L29" s="93"/>
      <c r="M29" s="93"/>
      <c r="N29" s="93"/>
      <c r="O29" s="93"/>
      <c r="P29" s="93"/>
      <c r="Q29" s="93"/>
      <c r="R29" s="93"/>
      <c r="S29" s="93"/>
      <c r="T29" s="93"/>
      <c r="U29" s="93"/>
      <c r="V29" s="93"/>
      <c r="W29" s="93"/>
      <c r="X29" s="93"/>
      <c r="Y29" s="93"/>
      <c r="Z29" s="93"/>
      <c r="AA29" s="93"/>
      <c r="AB29" s="93"/>
      <c r="AC29" s="93"/>
      <c r="AD29" s="93"/>
      <c r="AF29" s="12">
        <f t="shared" si="77"/>
        <v>45012</v>
      </c>
      <c r="AG29" s="12">
        <f t="shared" si="75"/>
        <v>45013</v>
      </c>
      <c r="AH29" s="12">
        <f t="shared" si="75"/>
        <v>45014</v>
      </c>
      <c r="AI29" s="12">
        <f t="shared" si="75"/>
        <v>45015</v>
      </c>
      <c r="AJ29" s="12">
        <f t="shared" si="75"/>
        <v>45016</v>
      </c>
      <c r="AK29" s="12">
        <f t="shared" si="75"/>
        <v>45017</v>
      </c>
      <c r="AL29" s="12">
        <f t="shared" si="75"/>
        <v>45018</v>
      </c>
    </row>
    <row r="30" spans="1:38" s="21" customFormat="1" ht="19.2" x14ac:dyDescent="0.45">
      <c r="A30" s="25"/>
      <c r="D30" s="47">
        <f t="shared" si="76"/>
        <v>44956</v>
      </c>
      <c r="E30" s="47">
        <f t="shared" si="74"/>
        <v>44957</v>
      </c>
      <c r="F30" s="47">
        <f t="shared" si="74"/>
        <v>44958</v>
      </c>
      <c r="G30" s="47">
        <f t="shared" si="74"/>
        <v>44959</v>
      </c>
      <c r="H30" s="47">
        <f t="shared" si="74"/>
        <v>44960</v>
      </c>
      <c r="I30" s="47">
        <f t="shared" si="74"/>
        <v>44961</v>
      </c>
      <c r="J30" s="47">
        <f t="shared" si="74"/>
        <v>44962</v>
      </c>
      <c r="K30" s="56"/>
      <c r="M30" s="22"/>
      <c r="N30" s="22"/>
      <c r="O30" s="22"/>
      <c r="P30" s="22"/>
      <c r="Q30" s="22"/>
      <c r="R30" s="22"/>
      <c r="S30" s="22"/>
      <c r="T30" s="22"/>
      <c r="U30" s="22"/>
      <c r="V30" s="22"/>
      <c r="W30" s="22"/>
      <c r="X30" s="22"/>
      <c r="Y30" s="22"/>
      <c r="Z30" s="22"/>
      <c r="AA30" s="22"/>
      <c r="AB30" s="22"/>
      <c r="AC30" s="22"/>
      <c r="AF30" s="47">
        <f t="shared" si="77"/>
        <v>45019</v>
      </c>
      <c r="AG30" s="47">
        <f t="shared" si="75"/>
        <v>45020</v>
      </c>
      <c r="AH30" s="47">
        <f t="shared" si="75"/>
        <v>45021</v>
      </c>
      <c r="AI30" s="47">
        <f t="shared" si="75"/>
        <v>45022</v>
      </c>
      <c r="AJ30" s="47">
        <f t="shared" si="75"/>
        <v>45023</v>
      </c>
      <c r="AK30" s="47">
        <f t="shared" si="75"/>
        <v>45024</v>
      </c>
      <c r="AL30" s="47">
        <f t="shared" si="75"/>
        <v>45025</v>
      </c>
    </row>
    <row r="31" spans="1:38" ht="19.8" x14ac:dyDescent="0.3">
      <c r="A31" s="23"/>
      <c r="C31" s="57" t="s">
        <v>24</v>
      </c>
      <c r="D31" s="94" t="str">
        <f>VLOOKUP(1,tbDay[],2)</f>
        <v>MANDAG</v>
      </c>
      <c r="E31" s="94"/>
      <c r="F31" s="94"/>
      <c r="G31" s="94"/>
      <c r="H31" s="94"/>
      <c r="I31" s="95" t="str">
        <f>VLOOKUP(2,tbDay[],2)</f>
        <v>TIRSDAG</v>
      </c>
      <c r="J31" s="95"/>
      <c r="K31" s="95"/>
      <c r="L31" s="95"/>
      <c r="M31" s="95"/>
      <c r="N31" s="96" t="str">
        <f>VLOOKUP(3,tbDay[],2)</f>
        <v>ONSDAG</v>
      </c>
      <c r="O31" s="96"/>
      <c r="P31" s="96"/>
      <c r="Q31" s="96"/>
      <c r="R31" s="96"/>
      <c r="S31" s="96" t="str">
        <f>VLOOKUP(4,tbDay[],2)</f>
        <v>TORSDAG</v>
      </c>
      <c r="T31" s="96"/>
      <c r="U31" s="96"/>
      <c r="V31" s="96"/>
      <c r="W31" s="96"/>
      <c r="X31" s="96" t="str">
        <f>VLOOKUP(5,tbDay[],2)</f>
        <v>FREDAG</v>
      </c>
      <c r="Y31" s="96"/>
      <c r="Z31" s="96"/>
      <c r="AA31" s="96"/>
      <c r="AB31" s="96"/>
      <c r="AC31" s="95" t="str">
        <f>VLOOKUP(6,tbDay[],2)</f>
        <v>LØRDAG</v>
      </c>
      <c r="AD31" s="95"/>
      <c r="AE31" s="95"/>
      <c r="AF31" s="95"/>
      <c r="AG31" s="95"/>
      <c r="AH31" s="95" t="str">
        <f>VLOOKUP(7,tbDay[],2)</f>
        <v>SØNDAG</v>
      </c>
      <c r="AI31" s="95"/>
      <c r="AJ31" s="95"/>
      <c r="AK31" s="95"/>
      <c r="AL31" s="95"/>
    </row>
    <row r="32" spans="1:38" ht="15" x14ac:dyDescent="0.35">
      <c r="A32" s="19"/>
      <c r="C32" s="86">
        <f t="shared" ref="C32" si="78">_xlfn.ISOWEEKNUM(D32)</f>
        <v>5</v>
      </c>
      <c r="D32" s="14">
        <f>VLOOKUP(A23,xCal,2)+INDEX(Indstillinger!U$5:U$18,A23+1)</f>
        <v>44956</v>
      </c>
      <c r="E32" s="88" t="str">
        <f>IFERROR(VLOOKUP(D32,tbCal1[],2,FALSE),"")</f>
        <v/>
      </c>
      <c r="F32" s="88"/>
      <c r="G32" s="88"/>
      <c r="H32" s="88"/>
      <c r="I32" s="14">
        <f>D32+1</f>
        <v>44957</v>
      </c>
      <c r="J32" s="88" t="str">
        <f>IFERROR(VLOOKUP(I32,tbCal1[],2,FALSE),"")</f>
        <v/>
      </c>
      <c r="K32" s="88"/>
      <c r="L32" s="88"/>
      <c r="M32" s="88"/>
      <c r="N32" s="14">
        <f>I32+1</f>
        <v>44958</v>
      </c>
      <c r="O32" s="88" t="str">
        <f>IFERROR(VLOOKUP(N32,tbCal1[],2,FALSE),"")</f>
        <v/>
      </c>
      <c r="P32" s="88"/>
      <c r="Q32" s="88"/>
      <c r="R32" s="88"/>
      <c r="S32" s="14">
        <f>N32+1</f>
        <v>44959</v>
      </c>
      <c r="T32" s="88" t="str">
        <f>IFERROR(VLOOKUP(S32,tbCal1[],2,FALSE),"")</f>
        <v/>
      </c>
      <c r="U32" s="88"/>
      <c r="V32" s="88"/>
      <c r="W32" s="88"/>
      <c r="X32" s="14">
        <f>S32+1</f>
        <v>44960</v>
      </c>
      <c r="Y32" s="88" t="str">
        <f>IFERROR(VLOOKUP(X32,tbCal1[],2,FALSE),"")</f>
        <v/>
      </c>
      <c r="Z32" s="88"/>
      <c r="AA32" s="88"/>
      <c r="AB32" s="88"/>
      <c r="AC32" s="14">
        <f>X32+1</f>
        <v>44961</v>
      </c>
      <c r="AD32" s="88" t="str">
        <f>IFERROR(VLOOKUP(AC32,tbCal1[],2,FALSE),"")</f>
        <v/>
      </c>
      <c r="AE32" s="88"/>
      <c r="AF32" s="88"/>
      <c r="AG32" s="88"/>
      <c r="AH32" s="14">
        <f>AC32+1</f>
        <v>44962</v>
      </c>
      <c r="AI32" s="88" t="str">
        <f>IFERROR(VLOOKUP(AH32,tbCal1[],2,FALSE),"")</f>
        <v/>
      </c>
      <c r="AJ32" s="88"/>
      <c r="AK32" s="88"/>
      <c r="AL32" s="88"/>
    </row>
    <row r="33" spans="1:38" ht="46.2" x14ac:dyDescent="0.7">
      <c r="A33" s="24"/>
      <c r="C33" s="87"/>
      <c r="D33" s="89" t="str">
        <f>IFERROR(VLOOKUP(D32,tbCal2[],2,FALSE),"")</f>
        <v/>
      </c>
      <c r="E33" s="90"/>
      <c r="F33" s="90"/>
      <c r="G33" s="90"/>
      <c r="H33" s="91"/>
      <c r="I33" s="89" t="str">
        <f>IFERROR(VLOOKUP(I32,tbCal2[],2,FALSE),"")</f>
        <v/>
      </c>
      <c r="J33" s="90"/>
      <c r="K33" s="90"/>
      <c r="L33" s="90"/>
      <c r="M33" s="91"/>
      <c r="N33" s="89" t="str">
        <f>IFERROR(VLOOKUP(N32,tbCal2[],2,FALSE),"")</f>
        <v/>
      </c>
      <c r="O33" s="90"/>
      <c r="P33" s="90"/>
      <c r="Q33" s="90"/>
      <c r="R33" s="91"/>
      <c r="S33" s="89" t="str">
        <f>IFERROR(VLOOKUP(S32,tbCal2[],2,FALSE),"")</f>
        <v/>
      </c>
      <c r="T33" s="90"/>
      <c r="U33" s="90"/>
      <c r="V33" s="90"/>
      <c r="W33" s="91"/>
      <c r="X33" s="89" t="str">
        <f>IFERROR(VLOOKUP(X32,tbCal2[],2,FALSE),"")</f>
        <v/>
      </c>
      <c r="Y33" s="90"/>
      <c r="Z33" s="90"/>
      <c r="AA33" s="90"/>
      <c r="AB33" s="91"/>
      <c r="AC33" s="89" t="str">
        <f>IFERROR(VLOOKUP(AC32,tbCal2[],2,FALSE),"")</f>
        <v/>
      </c>
      <c r="AD33" s="90"/>
      <c r="AE33" s="90"/>
      <c r="AF33" s="90"/>
      <c r="AG33" s="91"/>
      <c r="AH33" s="89" t="str">
        <f>IFERROR(VLOOKUP(AH32,tbCal2[],2,FALSE),"")</f>
        <v>Kronprinsesse Mary</v>
      </c>
      <c r="AI33" s="90"/>
      <c r="AJ33" s="90"/>
      <c r="AK33" s="90"/>
      <c r="AL33" s="91"/>
    </row>
    <row r="34" spans="1:38" ht="15" x14ac:dyDescent="0.35">
      <c r="A34" s="19"/>
      <c r="C34" s="86">
        <f t="shared" ref="C34" si="79">_xlfn.ISOWEEKNUM(D34)</f>
        <v>6</v>
      </c>
      <c r="D34" s="14">
        <f>D32+7</f>
        <v>44963</v>
      </c>
      <c r="E34" s="88" t="str">
        <f>IFERROR(VLOOKUP(D34,tbCal1[],2,FALSE),"")</f>
        <v/>
      </c>
      <c r="F34" s="88"/>
      <c r="G34" s="88"/>
      <c r="H34" s="88"/>
      <c r="I34" s="14">
        <f>I32+7</f>
        <v>44964</v>
      </c>
      <c r="J34" s="88" t="str">
        <f>IFERROR(VLOOKUP(I34,tbCal1[],2,FALSE),"")</f>
        <v/>
      </c>
      <c r="K34" s="88"/>
      <c r="L34" s="88"/>
      <c r="M34" s="88"/>
      <c r="N34" s="14">
        <f>N32+7</f>
        <v>44965</v>
      </c>
      <c r="O34" s="88" t="str">
        <f>IFERROR(VLOOKUP(N34,tbCal1[],2,FALSE),"")</f>
        <v/>
      </c>
      <c r="P34" s="88"/>
      <c r="Q34" s="88"/>
      <c r="R34" s="88"/>
      <c r="S34" s="14">
        <f>S32+7</f>
        <v>44966</v>
      </c>
      <c r="T34" s="88" t="str">
        <f>IFERROR(VLOOKUP(S34,tbCal1[],2,FALSE),"")</f>
        <v/>
      </c>
      <c r="U34" s="88"/>
      <c r="V34" s="88"/>
      <c r="W34" s="88"/>
      <c r="X34" s="14">
        <f>X32+7</f>
        <v>44967</v>
      </c>
      <c r="Y34" s="88" t="str">
        <f>IFERROR(VLOOKUP(X34,tbCal1[],2,FALSE),"")</f>
        <v/>
      </c>
      <c r="Z34" s="88"/>
      <c r="AA34" s="88"/>
      <c r="AB34" s="88"/>
      <c r="AC34" s="14">
        <f>AC32+7</f>
        <v>44968</v>
      </c>
      <c r="AD34" s="88" t="str">
        <f>IFERROR(VLOOKUP(AC34,tbCal1[],2,FALSE),"")</f>
        <v/>
      </c>
      <c r="AE34" s="88"/>
      <c r="AF34" s="88"/>
      <c r="AG34" s="88"/>
      <c r="AH34" s="14">
        <f>AH32+7</f>
        <v>44969</v>
      </c>
      <c r="AI34" s="88" t="str">
        <f>IFERROR(VLOOKUP(AH34,tbCal1[],2,FALSE),"")</f>
        <v/>
      </c>
      <c r="AJ34" s="88"/>
      <c r="AK34" s="88"/>
      <c r="AL34" s="88"/>
    </row>
    <row r="35" spans="1:38" ht="46.2" x14ac:dyDescent="0.7">
      <c r="A35" s="24"/>
      <c r="C35" s="87"/>
      <c r="D35" s="89" t="str">
        <f>IFERROR(VLOOKUP(D34,tbCal2[],2,FALSE),"")</f>
        <v>Prinsesse Marie</v>
      </c>
      <c r="E35" s="90"/>
      <c r="F35" s="90"/>
      <c r="G35" s="90"/>
      <c r="H35" s="91"/>
      <c r="I35" s="89" t="str">
        <f>IFERROR(VLOOKUP(I34,tbCal2[],2,FALSE),"")</f>
        <v/>
      </c>
      <c r="J35" s="90"/>
      <c r="K35" s="90"/>
      <c r="L35" s="90"/>
      <c r="M35" s="91"/>
      <c r="N35" s="89" t="str">
        <f>IFERROR(VLOOKUP(N34,tbCal2[],2,FALSE),"")</f>
        <v/>
      </c>
      <c r="O35" s="90"/>
      <c r="P35" s="90"/>
      <c r="Q35" s="90"/>
      <c r="R35" s="91"/>
      <c r="S35" s="89" t="str">
        <f>IFERROR(VLOOKUP(S34,tbCal2[],2,FALSE),"")</f>
        <v/>
      </c>
      <c r="T35" s="90"/>
      <c r="U35" s="90"/>
      <c r="V35" s="90"/>
      <c r="W35" s="91"/>
      <c r="X35" s="89" t="str">
        <f>IFERROR(VLOOKUP(X34,tbCal2[],2,FALSE),"")</f>
        <v/>
      </c>
      <c r="Y35" s="90"/>
      <c r="Z35" s="90"/>
      <c r="AA35" s="90"/>
      <c r="AB35" s="91"/>
      <c r="AC35" s="89" t="str">
        <f>IFERROR(VLOOKUP(AC34,tbCal2[],2,FALSE),"")</f>
        <v/>
      </c>
      <c r="AD35" s="90"/>
      <c r="AE35" s="90"/>
      <c r="AF35" s="90"/>
      <c r="AG35" s="91"/>
      <c r="AH35" s="89" t="str">
        <f>IFERROR(VLOOKUP(AH34,tbCal2[],2,FALSE),"")</f>
        <v/>
      </c>
      <c r="AI35" s="90"/>
      <c r="AJ35" s="90"/>
      <c r="AK35" s="90"/>
      <c r="AL35" s="91"/>
    </row>
    <row r="36" spans="1:38" ht="15" x14ac:dyDescent="0.35">
      <c r="A36" s="19"/>
      <c r="C36" s="86">
        <f t="shared" ref="C36" si="80">_xlfn.ISOWEEKNUM(D36)</f>
        <v>7</v>
      </c>
      <c r="D36" s="14">
        <f t="shared" ref="D36" si="81">D34+7</f>
        <v>44970</v>
      </c>
      <c r="E36" s="88" t="str">
        <f>IFERROR(VLOOKUP(D36,tbCal1[],2,FALSE),"")</f>
        <v/>
      </c>
      <c r="F36" s="88"/>
      <c r="G36" s="88"/>
      <c r="H36" s="88"/>
      <c r="I36" s="14">
        <f t="shared" ref="I36" si="82">I34+7</f>
        <v>44971</v>
      </c>
      <c r="J36" s="88" t="str">
        <f>IFERROR(VLOOKUP(I36,tbCal1[],2,FALSE),"")</f>
        <v>Valentinsdag</v>
      </c>
      <c r="K36" s="88"/>
      <c r="L36" s="88"/>
      <c r="M36" s="88"/>
      <c r="N36" s="14">
        <f t="shared" ref="N36" si="83">N34+7</f>
        <v>44972</v>
      </c>
      <c r="O36" s="88" t="str">
        <f>IFERROR(VLOOKUP(N36,tbCal1[],2,FALSE),"")</f>
        <v/>
      </c>
      <c r="P36" s="88"/>
      <c r="Q36" s="88"/>
      <c r="R36" s="88"/>
      <c r="S36" s="14">
        <f t="shared" ref="S36" si="84">S34+7</f>
        <v>44973</v>
      </c>
      <c r="T36" s="88" t="str">
        <f>IFERROR(VLOOKUP(S36,tbCal1[],2,FALSE),"")</f>
        <v/>
      </c>
      <c r="U36" s="88"/>
      <c r="V36" s="88"/>
      <c r="W36" s="88"/>
      <c r="X36" s="14">
        <f t="shared" ref="X36" si="85">X34+7</f>
        <v>44974</v>
      </c>
      <c r="Y36" s="88" t="str">
        <f>IFERROR(VLOOKUP(X36,tbCal1[],2,FALSE),"")</f>
        <v/>
      </c>
      <c r="Z36" s="88"/>
      <c r="AA36" s="88"/>
      <c r="AB36" s="88"/>
      <c r="AC36" s="14">
        <f t="shared" ref="AC36" si="86">AC34+7</f>
        <v>44975</v>
      </c>
      <c r="AD36" s="88" t="str">
        <f>IFERROR(VLOOKUP(AC36,tbCal1[],2,FALSE),"")</f>
        <v/>
      </c>
      <c r="AE36" s="88"/>
      <c r="AF36" s="88"/>
      <c r="AG36" s="88"/>
      <c r="AH36" s="14">
        <f t="shared" ref="AH36" si="87">AH34+7</f>
        <v>44976</v>
      </c>
      <c r="AI36" s="88" t="str">
        <f>IFERROR(VLOOKUP(AH36,tbCal1[],2,FALSE),"")</f>
        <v>Fastelavn</v>
      </c>
      <c r="AJ36" s="88"/>
      <c r="AK36" s="88"/>
      <c r="AL36" s="88"/>
    </row>
    <row r="37" spans="1:38" ht="46.2" x14ac:dyDescent="0.7">
      <c r="A37" s="24"/>
      <c r="C37" s="87"/>
      <c r="D37" s="89" t="str">
        <f>IFERROR(VLOOKUP(D36,tbCal2[],2,FALSE),"")</f>
        <v/>
      </c>
      <c r="E37" s="90"/>
      <c r="F37" s="90"/>
      <c r="G37" s="90"/>
      <c r="H37" s="91"/>
      <c r="I37" s="89" t="str">
        <f>IFERROR(VLOOKUP(I36,tbCal2[],2,FALSE),"")</f>
        <v>Valentinsdag</v>
      </c>
      <c r="J37" s="90"/>
      <c r="K37" s="90"/>
      <c r="L37" s="90"/>
      <c r="M37" s="91"/>
      <c r="N37" s="89" t="str">
        <f>IFERROR(VLOOKUP(N36,tbCal2[],2,FALSE),"")</f>
        <v/>
      </c>
      <c r="O37" s="90"/>
      <c r="P37" s="90"/>
      <c r="Q37" s="90"/>
      <c r="R37" s="91"/>
      <c r="S37" s="89" t="str">
        <f>IFERROR(VLOOKUP(S36,tbCal2[],2,FALSE),"")</f>
        <v/>
      </c>
      <c r="T37" s="90"/>
      <c r="U37" s="90"/>
      <c r="V37" s="90"/>
      <c r="W37" s="91"/>
      <c r="X37" s="89" t="str">
        <f>IFERROR(VLOOKUP(X36,tbCal2[],2,FALSE),"")</f>
        <v/>
      </c>
      <c r="Y37" s="90"/>
      <c r="Z37" s="90"/>
      <c r="AA37" s="90"/>
      <c r="AB37" s="91"/>
      <c r="AC37" s="89" t="str">
        <f>IFERROR(VLOOKUP(AC36,tbCal2[],2,FALSE),"")</f>
        <v/>
      </c>
      <c r="AD37" s="90"/>
      <c r="AE37" s="90"/>
      <c r="AF37" s="90"/>
      <c r="AG37" s="91"/>
      <c r="AH37" s="89" t="str">
        <f>IFERROR(VLOOKUP(AH36,tbCal2[],2,FALSE),"")</f>
        <v/>
      </c>
      <c r="AI37" s="90"/>
      <c r="AJ37" s="90"/>
      <c r="AK37" s="90"/>
      <c r="AL37" s="91"/>
    </row>
    <row r="38" spans="1:38" ht="15" x14ac:dyDescent="0.35">
      <c r="A38" s="19"/>
      <c r="C38" s="86">
        <f t="shared" ref="C38" si="88">_xlfn.ISOWEEKNUM(D38)</f>
        <v>8</v>
      </c>
      <c r="D38" s="14">
        <f t="shared" ref="D38" si="89">D36+7</f>
        <v>44977</v>
      </c>
      <c r="E38" s="88" t="str">
        <f>IFERROR(VLOOKUP(D38,tbCal1[],2,FALSE),"")</f>
        <v/>
      </c>
      <c r="F38" s="88"/>
      <c r="G38" s="88"/>
      <c r="H38" s="88"/>
      <c r="I38" s="14">
        <f t="shared" ref="I38" si="90">I36+7</f>
        <v>44978</v>
      </c>
      <c r="J38" s="88" t="str">
        <f>IFERROR(VLOOKUP(I38,tbCal1[],2,FALSE),"")</f>
        <v/>
      </c>
      <c r="K38" s="88"/>
      <c r="L38" s="88"/>
      <c r="M38" s="88"/>
      <c r="N38" s="14">
        <f t="shared" ref="N38" si="91">N36+7</f>
        <v>44979</v>
      </c>
      <c r="O38" s="88" t="str">
        <f>IFERROR(VLOOKUP(N38,tbCal1[],2,FALSE),"")</f>
        <v/>
      </c>
      <c r="P38" s="88"/>
      <c r="Q38" s="88"/>
      <c r="R38" s="88"/>
      <c r="S38" s="14">
        <f t="shared" ref="S38" si="92">S36+7</f>
        <v>44980</v>
      </c>
      <c r="T38" s="88" t="str">
        <f>IFERROR(VLOOKUP(S38,tbCal1[],2,FALSE),"")</f>
        <v/>
      </c>
      <c r="U38" s="88"/>
      <c r="V38" s="88"/>
      <c r="W38" s="88"/>
      <c r="X38" s="14">
        <f t="shared" ref="X38" si="93">X36+7</f>
        <v>44981</v>
      </c>
      <c r="Y38" s="88" t="str">
        <f>IFERROR(VLOOKUP(X38,tbCal1[],2,FALSE),"")</f>
        <v/>
      </c>
      <c r="Z38" s="88"/>
      <c r="AA38" s="88"/>
      <c r="AB38" s="88"/>
      <c r="AC38" s="14">
        <f t="shared" ref="AC38" si="94">AC36+7</f>
        <v>44982</v>
      </c>
      <c r="AD38" s="88" t="str">
        <f>IFERROR(VLOOKUP(AC38,tbCal1[],2,FALSE),"")</f>
        <v/>
      </c>
      <c r="AE38" s="88"/>
      <c r="AF38" s="88"/>
      <c r="AG38" s="88"/>
      <c r="AH38" s="14">
        <f t="shared" ref="AH38" si="95">AH36+7</f>
        <v>44983</v>
      </c>
      <c r="AI38" s="88" t="str">
        <f>IFERROR(VLOOKUP(AH38,tbCal1[],2,FALSE),"")</f>
        <v/>
      </c>
      <c r="AJ38" s="88"/>
      <c r="AK38" s="88"/>
      <c r="AL38" s="88"/>
    </row>
    <row r="39" spans="1:38" ht="46.2" x14ac:dyDescent="0.7">
      <c r="A39" s="24"/>
      <c r="C39" s="87"/>
      <c r="D39" s="89" t="str">
        <f>IFERROR(VLOOKUP(D38,tbCal2[],2,FALSE),"")</f>
        <v/>
      </c>
      <c r="E39" s="90"/>
      <c r="F39" s="90"/>
      <c r="G39" s="90"/>
      <c r="H39" s="91"/>
      <c r="I39" s="89" t="str">
        <f>IFERROR(VLOOKUP(I38,tbCal2[],2,FALSE),"")</f>
        <v/>
      </c>
      <c r="J39" s="90"/>
      <c r="K39" s="90"/>
      <c r="L39" s="90"/>
      <c r="M39" s="91"/>
      <c r="N39" s="89" t="str">
        <f>IFERROR(VLOOKUP(N38,tbCal2[],2,FALSE),"")</f>
        <v/>
      </c>
      <c r="O39" s="90"/>
      <c r="P39" s="90"/>
      <c r="Q39" s="90"/>
      <c r="R39" s="91"/>
      <c r="S39" s="89" t="str">
        <f>IFERROR(VLOOKUP(S38,tbCal2[],2,FALSE),"")</f>
        <v/>
      </c>
      <c r="T39" s="90"/>
      <c r="U39" s="90"/>
      <c r="V39" s="90"/>
      <c r="W39" s="91"/>
      <c r="X39" s="89" t="str">
        <f>IFERROR(VLOOKUP(X38,tbCal2[],2,FALSE),"")</f>
        <v/>
      </c>
      <c r="Y39" s="90"/>
      <c r="Z39" s="90"/>
      <c r="AA39" s="90"/>
      <c r="AB39" s="91"/>
      <c r="AC39" s="89" t="str">
        <f>IFERROR(VLOOKUP(AC38,tbCal2[],2,FALSE),"")</f>
        <v/>
      </c>
      <c r="AD39" s="90"/>
      <c r="AE39" s="90"/>
      <c r="AF39" s="90"/>
      <c r="AG39" s="91"/>
      <c r="AH39" s="89" t="str">
        <f>IFERROR(VLOOKUP(AH38,tbCal2[],2,FALSE),"")</f>
        <v/>
      </c>
      <c r="AI39" s="90"/>
      <c r="AJ39" s="90"/>
      <c r="AK39" s="90"/>
      <c r="AL39" s="91"/>
    </row>
    <row r="40" spans="1:38" ht="15" x14ac:dyDescent="0.35">
      <c r="A40" s="19"/>
      <c r="C40" s="86">
        <f t="shared" ref="C40" si="96">_xlfn.ISOWEEKNUM(D40)</f>
        <v>9</v>
      </c>
      <c r="D40" s="14">
        <f t="shared" ref="D40" si="97">D38+7</f>
        <v>44984</v>
      </c>
      <c r="E40" s="88" t="str">
        <f>IFERROR(VLOOKUP(D40,tbCal1[],2,FALSE),"")</f>
        <v/>
      </c>
      <c r="F40" s="88"/>
      <c r="G40" s="88"/>
      <c r="H40" s="88"/>
      <c r="I40" s="14">
        <f t="shared" ref="I40" si="98">I38+7</f>
        <v>44985</v>
      </c>
      <c r="J40" s="88" t="str">
        <f>IFERROR(VLOOKUP(I40,tbCal1[],2,FALSE),"")</f>
        <v/>
      </c>
      <c r="K40" s="88"/>
      <c r="L40" s="88"/>
      <c r="M40" s="88"/>
      <c r="N40" s="14">
        <f t="shared" ref="N40" si="99">N38+7</f>
        <v>44986</v>
      </c>
      <c r="O40" s="88" t="str">
        <f>IFERROR(VLOOKUP(N40,tbCal1[],2,FALSE),"")</f>
        <v/>
      </c>
      <c r="P40" s="88"/>
      <c r="Q40" s="88"/>
      <c r="R40" s="88"/>
      <c r="S40" s="14">
        <f t="shared" ref="S40" si="100">S38+7</f>
        <v>44987</v>
      </c>
      <c r="T40" s="88" t="str">
        <f>IFERROR(VLOOKUP(S40,tbCal1[],2,FALSE),"")</f>
        <v/>
      </c>
      <c r="U40" s="88"/>
      <c r="V40" s="88"/>
      <c r="W40" s="88"/>
      <c r="X40" s="14">
        <f t="shared" ref="X40" si="101">X38+7</f>
        <v>44988</v>
      </c>
      <c r="Y40" s="88" t="str">
        <f>IFERROR(VLOOKUP(X40,tbCal1[],2,FALSE),"")</f>
        <v/>
      </c>
      <c r="Z40" s="88"/>
      <c r="AA40" s="88"/>
      <c r="AB40" s="88"/>
      <c r="AC40" s="14">
        <f t="shared" ref="AC40" si="102">AC38+7</f>
        <v>44989</v>
      </c>
      <c r="AD40" s="88" t="str">
        <f>IFERROR(VLOOKUP(AC40,tbCal1[],2,FALSE),"")</f>
        <v/>
      </c>
      <c r="AE40" s="88"/>
      <c r="AF40" s="88"/>
      <c r="AG40" s="88"/>
      <c r="AH40" s="14">
        <f t="shared" ref="AH40" si="103">AH38+7</f>
        <v>44990</v>
      </c>
      <c r="AI40" s="88" t="str">
        <f>IFERROR(VLOOKUP(AH40,tbCal1[],2,FALSE),"")</f>
        <v/>
      </c>
      <c r="AJ40" s="88"/>
      <c r="AK40" s="88"/>
      <c r="AL40" s="88"/>
    </row>
    <row r="41" spans="1:38" ht="46.2" x14ac:dyDescent="0.7">
      <c r="A41" s="24"/>
      <c r="C41" s="87"/>
      <c r="D41" s="89" t="str">
        <f>IFERROR(VLOOKUP(D40,tbCal2[],2,FALSE),"")</f>
        <v/>
      </c>
      <c r="E41" s="90"/>
      <c r="F41" s="90"/>
      <c r="G41" s="90"/>
      <c r="H41" s="91"/>
      <c r="I41" s="89" t="str">
        <f>IFERROR(VLOOKUP(I40,tbCal2[],2,FALSE),"")</f>
        <v/>
      </c>
      <c r="J41" s="90"/>
      <c r="K41" s="90"/>
      <c r="L41" s="90"/>
      <c r="M41" s="91"/>
      <c r="N41" s="89" t="str">
        <f>IFERROR(VLOOKUP(N40,tbCal2[],2,FALSE),"")</f>
        <v/>
      </c>
      <c r="O41" s="90"/>
      <c r="P41" s="90"/>
      <c r="Q41" s="90"/>
      <c r="R41" s="91"/>
      <c r="S41" s="89" t="str">
        <f>IFERROR(VLOOKUP(S40,tbCal2[],2,FALSE),"")</f>
        <v/>
      </c>
      <c r="T41" s="90"/>
      <c r="U41" s="90"/>
      <c r="V41" s="90"/>
      <c r="W41" s="91"/>
      <c r="X41" s="89" t="str">
        <f>IFERROR(VLOOKUP(X40,tbCal2[],2,FALSE),"")</f>
        <v/>
      </c>
      <c r="Y41" s="90"/>
      <c r="Z41" s="90"/>
      <c r="AA41" s="90"/>
      <c r="AB41" s="91"/>
      <c r="AC41" s="89" t="str">
        <f>IFERROR(VLOOKUP(AC40,tbCal2[],2,FALSE),"")</f>
        <v/>
      </c>
      <c r="AD41" s="90"/>
      <c r="AE41" s="90"/>
      <c r="AF41" s="90"/>
      <c r="AG41" s="91"/>
      <c r="AH41" s="89" t="str">
        <f>IFERROR(VLOOKUP(AH40,tbCal2[],2,FALSE),"")</f>
        <v/>
      </c>
      <c r="AI41" s="90"/>
      <c r="AJ41" s="90"/>
      <c r="AK41" s="90"/>
      <c r="AL41" s="91"/>
    </row>
    <row r="42" spans="1:38" ht="15" x14ac:dyDescent="0.35">
      <c r="A42" s="19"/>
      <c r="C42" s="86">
        <f t="shared" ref="C42" si="104">_xlfn.ISOWEEKNUM(D42)</f>
        <v>10</v>
      </c>
      <c r="D42" s="14">
        <f t="shared" ref="D42" si="105">D40+7</f>
        <v>44991</v>
      </c>
      <c r="E42" s="88" t="str">
        <f>IFERROR(VLOOKUP(D42,tbCal1[],2,FALSE),"")</f>
        <v/>
      </c>
      <c r="F42" s="88"/>
      <c r="G42" s="88"/>
      <c r="H42" s="88"/>
      <c r="I42" s="14">
        <f t="shared" ref="I42" si="106">I40+7</f>
        <v>44992</v>
      </c>
      <c r="J42" s="88" t="str">
        <f>IFERROR(VLOOKUP(I42,tbCal1[],2,FALSE),"")</f>
        <v/>
      </c>
      <c r="K42" s="88"/>
      <c r="L42" s="88"/>
      <c r="M42" s="88"/>
      <c r="N42" s="14">
        <f t="shared" ref="N42" si="107">N40+7</f>
        <v>44993</v>
      </c>
      <c r="O42" s="88" t="str">
        <f>IFERROR(VLOOKUP(N42,tbCal1[],2,FALSE),"")</f>
        <v/>
      </c>
      <c r="P42" s="88"/>
      <c r="Q42" s="88"/>
      <c r="R42" s="88"/>
      <c r="S42" s="14">
        <f t="shared" ref="S42" si="108">S40+7</f>
        <v>44994</v>
      </c>
      <c r="T42" s="88" t="str">
        <f>IFERROR(VLOOKUP(S42,tbCal1[],2,FALSE),"")</f>
        <v/>
      </c>
      <c r="U42" s="88"/>
      <c r="V42" s="88"/>
      <c r="W42" s="88"/>
      <c r="X42" s="14">
        <f t="shared" ref="X42" si="109">X40+7</f>
        <v>44995</v>
      </c>
      <c r="Y42" s="88" t="str">
        <f>IFERROR(VLOOKUP(X42,tbCal1[],2,FALSE),"")</f>
        <v/>
      </c>
      <c r="Z42" s="88"/>
      <c r="AA42" s="88"/>
      <c r="AB42" s="88"/>
      <c r="AC42" s="14">
        <f t="shared" ref="AC42" si="110">AC40+7</f>
        <v>44996</v>
      </c>
      <c r="AD42" s="88" t="str">
        <f>IFERROR(VLOOKUP(AC42,tbCal1[],2,FALSE),"")</f>
        <v/>
      </c>
      <c r="AE42" s="88"/>
      <c r="AF42" s="88"/>
      <c r="AG42" s="88"/>
      <c r="AH42" s="14">
        <f t="shared" ref="AH42" si="111">AH40+7</f>
        <v>44997</v>
      </c>
      <c r="AI42" s="88" t="str">
        <f>IFERROR(VLOOKUP(AH42,tbCal1[],2,FALSE),"")</f>
        <v/>
      </c>
      <c r="AJ42" s="88"/>
      <c r="AK42" s="88"/>
      <c r="AL42" s="88"/>
    </row>
    <row r="43" spans="1:38" ht="46.2" x14ac:dyDescent="0.7">
      <c r="A43" s="24"/>
      <c r="C43" s="87"/>
      <c r="D43" s="89" t="str">
        <f>IFERROR(VLOOKUP(D42,tbCal2[],2,FALSE),"")</f>
        <v/>
      </c>
      <c r="E43" s="90"/>
      <c r="F43" s="90"/>
      <c r="G43" s="90"/>
      <c r="H43" s="91"/>
      <c r="I43" s="89" t="str">
        <f>IFERROR(VLOOKUP(I42,tbCal2[],2,FALSE),"")</f>
        <v/>
      </c>
      <c r="J43" s="90"/>
      <c r="K43" s="90"/>
      <c r="L43" s="90"/>
      <c r="M43" s="91"/>
      <c r="N43" s="89" t="str">
        <f>IFERROR(VLOOKUP(N42,tbCal2[],2,FALSE),"")</f>
        <v>Kv. int. kampdag</v>
      </c>
      <c r="O43" s="90"/>
      <c r="P43" s="90"/>
      <c r="Q43" s="90"/>
      <c r="R43" s="91"/>
      <c r="S43" s="89" t="str">
        <f>IFERROR(VLOOKUP(S42,tbCal2[],2,FALSE),"")</f>
        <v/>
      </c>
      <c r="T43" s="90"/>
      <c r="U43" s="90"/>
      <c r="V43" s="90"/>
      <c r="W43" s="91"/>
      <c r="X43" s="89" t="str">
        <f>IFERROR(VLOOKUP(X42,tbCal2[],2,FALSE),"")</f>
        <v/>
      </c>
      <c r="Y43" s="90"/>
      <c r="Z43" s="90"/>
      <c r="AA43" s="90"/>
      <c r="AB43" s="91"/>
      <c r="AC43" s="89" t="str">
        <f>IFERROR(VLOOKUP(AC42,tbCal2[],2,FALSE),"")</f>
        <v/>
      </c>
      <c r="AD43" s="90"/>
      <c r="AE43" s="90"/>
      <c r="AF43" s="90"/>
      <c r="AG43" s="91"/>
      <c r="AH43" s="89" t="str">
        <f>IFERROR(VLOOKUP(AH42,tbCal2[],2,FALSE),"")</f>
        <v/>
      </c>
      <c r="AI43" s="90"/>
      <c r="AJ43" s="90"/>
      <c r="AK43" s="90"/>
      <c r="AL43" s="91"/>
    </row>
    <row r="44" spans="1:38" ht="19.2" x14ac:dyDescent="0.45">
      <c r="A44" s="18">
        <v>3</v>
      </c>
      <c r="D44" s="92" t="str">
        <f>VLOOKUP(A44-1,xCal,6)</f>
        <v>FEBRUAR 2023</v>
      </c>
      <c r="E44" s="92"/>
      <c r="F44" s="92"/>
      <c r="G44" s="92"/>
      <c r="H44" s="92"/>
      <c r="I44" s="92"/>
      <c r="J44" s="92"/>
      <c r="K44" s="8"/>
      <c r="L44"/>
      <c r="M44"/>
      <c r="N44"/>
      <c r="O44"/>
      <c r="P44"/>
      <c r="Q44"/>
      <c r="R44"/>
      <c r="S44"/>
      <c r="T44"/>
      <c r="U44"/>
      <c r="V44"/>
      <c r="W44"/>
      <c r="X44"/>
      <c r="Y44"/>
      <c r="Z44"/>
      <c r="AA44"/>
      <c r="AB44"/>
      <c r="AC44"/>
      <c r="AD44"/>
      <c r="AE44"/>
      <c r="AF44" s="92" t="str">
        <f>VLOOKUP(A44+1,xCal,6)</f>
        <v>APRIL 2023</v>
      </c>
      <c r="AG44" s="92"/>
      <c r="AH44" s="92"/>
      <c r="AI44" s="92"/>
      <c r="AJ44" s="92"/>
      <c r="AK44" s="92"/>
      <c r="AL44" s="92"/>
    </row>
    <row r="45" spans="1:38" s="21" customFormat="1" x14ac:dyDescent="0.25">
      <c r="D45" s="20" t="s">
        <v>8</v>
      </c>
      <c r="E45" s="20" t="s">
        <v>9</v>
      </c>
      <c r="F45" s="20" t="s">
        <v>10</v>
      </c>
      <c r="G45" s="20" t="s">
        <v>11</v>
      </c>
      <c r="H45" s="20" t="s">
        <v>12</v>
      </c>
      <c r="I45" s="20" t="s">
        <v>13</v>
      </c>
      <c r="J45" s="20" t="s">
        <v>14</v>
      </c>
      <c r="L45" s="93" t="str">
        <f>VLOOKUP(A44,xCal,6)</f>
        <v>MARTS 2023</v>
      </c>
      <c r="M45" s="93"/>
      <c r="N45" s="93"/>
      <c r="O45" s="93"/>
      <c r="P45" s="93"/>
      <c r="Q45" s="93"/>
      <c r="R45" s="93"/>
      <c r="S45" s="93"/>
      <c r="T45" s="93"/>
      <c r="U45" s="93"/>
      <c r="V45" s="93"/>
      <c r="W45" s="93"/>
      <c r="X45" s="93"/>
      <c r="Y45" s="93"/>
      <c r="Z45" s="93"/>
      <c r="AA45" s="93"/>
      <c r="AB45" s="93"/>
      <c r="AC45" s="93"/>
      <c r="AD45" s="93"/>
      <c r="AF45" s="20" t="s">
        <v>8</v>
      </c>
      <c r="AG45" s="20" t="s">
        <v>9</v>
      </c>
      <c r="AH45" s="20" t="s">
        <v>10</v>
      </c>
      <c r="AI45" s="20" t="s">
        <v>11</v>
      </c>
      <c r="AJ45" s="20" t="s">
        <v>12</v>
      </c>
      <c r="AK45" s="20" t="s">
        <v>13</v>
      </c>
      <c r="AL45" s="20" t="s">
        <v>14</v>
      </c>
    </row>
    <row r="46" spans="1:38" s="21" customFormat="1" x14ac:dyDescent="0.25">
      <c r="D46" s="12">
        <f>VLOOKUP(A44-1,xCal,2)+INDEX(Indstillinger!U$5:U$18,A44)</f>
        <v>44956</v>
      </c>
      <c r="E46" s="12">
        <f>D46+1</f>
        <v>44957</v>
      </c>
      <c r="F46" s="12">
        <f t="shared" ref="F46" si="112">E46+1</f>
        <v>44958</v>
      </c>
      <c r="G46" s="12">
        <f t="shared" ref="G46" si="113">F46+1</f>
        <v>44959</v>
      </c>
      <c r="H46" s="12">
        <f t="shared" ref="H46" si="114">G46+1</f>
        <v>44960</v>
      </c>
      <c r="I46" s="12">
        <f t="shared" ref="I46" si="115">H46+1</f>
        <v>44961</v>
      </c>
      <c r="J46" s="12">
        <f t="shared" ref="J46" si="116">I46+1</f>
        <v>44962</v>
      </c>
      <c r="L46" s="93"/>
      <c r="M46" s="93"/>
      <c r="N46" s="93"/>
      <c r="O46" s="93"/>
      <c r="P46" s="93"/>
      <c r="Q46" s="93"/>
      <c r="R46" s="93"/>
      <c r="S46" s="93"/>
      <c r="T46" s="93"/>
      <c r="U46" s="93"/>
      <c r="V46" s="93"/>
      <c r="W46" s="93"/>
      <c r="X46" s="93"/>
      <c r="Y46" s="93"/>
      <c r="Z46" s="93"/>
      <c r="AA46" s="93"/>
      <c r="AB46" s="93"/>
      <c r="AC46" s="93"/>
      <c r="AD46" s="93"/>
      <c r="AF46" s="12">
        <f>VLOOKUP(A44+1,xCal,2)+INDEX(Indstillinger!U$5:U$18,A44+2)</f>
        <v>45012</v>
      </c>
      <c r="AG46" s="12">
        <f>AF46+1</f>
        <v>45013</v>
      </c>
      <c r="AH46" s="12">
        <f t="shared" ref="AH46" si="117">AG46+1</f>
        <v>45014</v>
      </c>
      <c r="AI46" s="12">
        <f t="shared" ref="AI46" si="118">AH46+1</f>
        <v>45015</v>
      </c>
      <c r="AJ46" s="12">
        <f t="shared" ref="AJ46" si="119">AI46+1</f>
        <v>45016</v>
      </c>
      <c r="AK46" s="12">
        <f t="shared" ref="AK46" si="120">AJ46+1</f>
        <v>45017</v>
      </c>
      <c r="AL46" s="12">
        <f t="shared" ref="AL46" si="121">AK46+1</f>
        <v>45018</v>
      </c>
    </row>
    <row r="47" spans="1:38" s="21" customFormat="1" x14ac:dyDescent="0.25">
      <c r="D47" s="12">
        <f>D46+7</f>
        <v>44963</v>
      </c>
      <c r="E47" s="12">
        <f t="shared" ref="E47:J47" si="122">E46+7</f>
        <v>44964</v>
      </c>
      <c r="F47" s="12">
        <f t="shared" si="122"/>
        <v>44965</v>
      </c>
      <c r="G47" s="12">
        <f t="shared" si="122"/>
        <v>44966</v>
      </c>
      <c r="H47" s="12">
        <f t="shared" si="122"/>
        <v>44967</v>
      </c>
      <c r="I47" s="12">
        <f t="shared" si="122"/>
        <v>44968</v>
      </c>
      <c r="J47" s="12">
        <f t="shared" si="122"/>
        <v>44969</v>
      </c>
      <c r="L47" s="93"/>
      <c r="M47" s="93"/>
      <c r="N47" s="93"/>
      <c r="O47" s="93"/>
      <c r="P47" s="93"/>
      <c r="Q47" s="93"/>
      <c r="R47" s="93"/>
      <c r="S47" s="93"/>
      <c r="T47" s="93"/>
      <c r="U47" s="93"/>
      <c r="V47" s="93"/>
      <c r="W47" s="93"/>
      <c r="X47" s="93"/>
      <c r="Y47" s="93"/>
      <c r="Z47" s="93"/>
      <c r="AA47" s="93"/>
      <c r="AB47" s="93"/>
      <c r="AC47" s="93"/>
      <c r="AD47" s="93"/>
      <c r="AF47" s="12">
        <f>AF46+7</f>
        <v>45019</v>
      </c>
      <c r="AG47" s="12">
        <f t="shared" ref="AG47:AL47" si="123">AG46+7</f>
        <v>45020</v>
      </c>
      <c r="AH47" s="12">
        <f t="shared" si="123"/>
        <v>45021</v>
      </c>
      <c r="AI47" s="12">
        <f t="shared" si="123"/>
        <v>45022</v>
      </c>
      <c r="AJ47" s="12">
        <f t="shared" si="123"/>
        <v>45023</v>
      </c>
      <c r="AK47" s="12">
        <f t="shared" si="123"/>
        <v>45024</v>
      </c>
      <c r="AL47" s="12">
        <f t="shared" si="123"/>
        <v>45025</v>
      </c>
    </row>
    <row r="48" spans="1:38" s="21" customFormat="1" x14ac:dyDescent="0.25">
      <c r="D48" s="12">
        <f t="shared" ref="D48:J51" si="124">D47+7</f>
        <v>44970</v>
      </c>
      <c r="E48" s="12">
        <f t="shared" si="124"/>
        <v>44971</v>
      </c>
      <c r="F48" s="12">
        <f t="shared" si="124"/>
        <v>44972</v>
      </c>
      <c r="G48" s="12">
        <f t="shared" si="124"/>
        <v>44973</v>
      </c>
      <c r="H48" s="12">
        <f t="shared" si="124"/>
        <v>44974</v>
      </c>
      <c r="I48" s="12">
        <f t="shared" si="124"/>
        <v>44975</v>
      </c>
      <c r="J48" s="12">
        <f t="shared" si="124"/>
        <v>44976</v>
      </c>
      <c r="L48" s="93"/>
      <c r="M48" s="93"/>
      <c r="N48" s="93"/>
      <c r="O48" s="93"/>
      <c r="P48" s="93"/>
      <c r="Q48" s="93"/>
      <c r="R48" s="93"/>
      <c r="S48" s="93"/>
      <c r="T48" s="93"/>
      <c r="U48" s="93"/>
      <c r="V48" s="93"/>
      <c r="W48" s="93"/>
      <c r="X48" s="93"/>
      <c r="Y48" s="93"/>
      <c r="Z48" s="93"/>
      <c r="AA48" s="93"/>
      <c r="AB48" s="93"/>
      <c r="AC48" s="93"/>
      <c r="AD48" s="93"/>
      <c r="AF48" s="12">
        <f t="shared" ref="AF48:AL51" si="125">AF47+7</f>
        <v>45026</v>
      </c>
      <c r="AG48" s="12">
        <f t="shared" si="125"/>
        <v>45027</v>
      </c>
      <c r="AH48" s="12">
        <f t="shared" si="125"/>
        <v>45028</v>
      </c>
      <c r="AI48" s="12">
        <f t="shared" si="125"/>
        <v>45029</v>
      </c>
      <c r="AJ48" s="12">
        <f t="shared" si="125"/>
        <v>45030</v>
      </c>
      <c r="AK48" s="12">
        <f t="shared" si="125"/>
        <v>45031</v>
      </c>
      <c r="AL48" s="12">
        <f t="shared" si="125"/>
        <v>45032</v>
      </c>
    </row>
    <row r="49" spans="1:38" s="21" customFormat="1" x14ac:dyDescent="0.25">
      <c r="D49" s="12">
        <f t="shared" si="124"/>
        <v>44977</v>
      </c>
      <c r="E49" s="12">
        <f t="shared" si="124"/>
        <v>44978</v>
      </c>
      <c r="F49" s="12">
        <f t="shared" si="124"/>
        <v>44979</v>
      </c>
      <c r="G49" s="12">
        <f t="shared" si="124"/>
        <v>44980</v>
      </c>
      <c r="H49" s="12">
        <f t="shared" si="124"/>
        <v>44981</v>
      </c>
      <c r="I49" s="12">
        <f t="shared" si="124"/>
        <v>44982</v>
      </c>
      <c r="J49" s="12">
        <f t="shared" si="124"/>
        <v>44983</v>
      </c>
      <c r="L49" s="93"/>
      <c r="M49" s="93"/>
      <c r="N49" s="93"/>
      <c r="O49" s="93"/>
      <c r="P49" s="93"/>
      <c r="Q49" s="93"/>
      <c r="R49" s="93"/>
      <c r="S49" s="93"/>
      <c r="T49" s="93"/>
      <c r="U49" s="93"/>
      <c r="V49" s="93"/>
      <c r="W49" s="93"/>
      <c r="X49" s="93"/>
      <c r="Y49" s="93"/>
      <c r="Z49" s="93"/>
      <c r="AA49" s="93"/>
      <c r="AB49" s="93"/>
      <c r="AC49" s="93"/>
      <c r="AD49" s="93"/>
      <c r="AF49" s="12">
        <f t="shared" si="125"/>
        <v>45033</v>
      </c>
      <c r="AG49" s="12">
        <f t="shared" si="125"/>
        <v>45034</v>
      </c>
      <c r="AH49" s="12">
        <f t="shared" si="125"/>
        <v>45035</v>
      </c>
      <c r="AI49" s="12">
        <f t="shared" si="125"/>
        <v>45036</v>
      </c>
      <c r="AJ49" s="12">
        <f t="shared" si="125"/>
        <v>45037</v>
      </c>
      <c r="AK49" s="12">
        <f t="shared" si="125"/>
        <v>45038</v>
      </c>
      <c r="AL49" s="12">
        <f t="shared" si="125"/>
        <v>45039</v>
      </c>
    </row>
    <row r="50" spans="1:38" s="21" customFormat="1" x14ac:dyDescent="0.25">
      <c r="D50" s="12">
        <f t="shared" si="124"/>
        <v>44984</v>
      </c>
      <c r="E50" s="12">
        <f t="shared" si="124"/>
        <v>44985</v>
      </c>
      <c r="F50" s="12">
        <f t="shared" si="124"/>
        <v>44986</v>
      </c>
      <c r="G50" s="12">
        <f t="shared" si="124"/>
        <v>44987</v>
      </c>
      <c r="H50" s="12">
        <f t="shared" si="124"/>
        <v>44988</v>
      </c>
      <c r="I50" s="12">
        <f t="shared" si="124"/>
        <v>44989</v>
      </c>
      <c r="J50" s="12">
        <f t="shared" si="124"/>
        <v>44990</v>
      </c>
      <c r="K50" s="55"/>
      <c r="L50" s="93"/>
      <c r="M50" s="93"/>
      <c r="N50" s="93"/>
      <c r="O50" s="93"/>
      <c r="P50" s="93"/>
      <c r="Q50" s="93"/>
      <c r="R50" s="93"/>
      <c r="S50" s="93"/>
      <c r="T50" s="93"/>
      <c r="U50" s="93"/>
      <c r="V50" s="93"/>
      <c r="W50" s="93"/>
      <c r="X50" s="93"/>
      <c r="Y50" s="93"/>
      <c r="Z50" s="93"/>
      <c r="AA50" s="93"/>
      <c r="AB50" s="93"/>
      <c r="AC50" s="93"/>
      <c r="AD50" s="93"/>
      <c r="AF50" s="12">
        <f t="shared" si="125"/>
        <v>45040</v>
      </c>
      <c r="AG50" s="12">
        <f t="shared" si="125"/>
        <v>45041</v>
      </c>
      <c r="AH50" s="12">
        <f t="shared" si="125"/>
        <v>45042</v>
      </c>
      <c r="AI50" s="12">
        <f t="shared" si="125"/>
        <v>45043</v>
      </c>
      <c r="AJ50" s="12">
        <f t="shared" si="125"/>
        <v>45044</v>
      </c>
      <c r="AK50" s="12">
        <f t="shared" si="125"/>
        <v>45045</v>
      </c>
      <c r="AL50" s="12">
        <f t="shared" si="125"/>
        <v>45046</v>
      </c>
    </row>
    <row r="51" spans="1:38" s="21" customFormat="1" ht="19.2" x14ac:dyDescent="0.45">
      <c r="A51" s="25"/>
      <c r="D51" s="47">
        <f t="shared" si="124"/>
        <v>44991</v>
      </c>
      <c r="E51" s="47">
        <f t="shared" si="124"/>
        <v>44992</v>
      </c>
      <c r="F51" s="47">
        <f t="shared" si="124"/>
        <v>44993</v>
      </c>
      <c r="G51" s="47">
        <f t="shared" si="124"/>
        <v>44994</v>
      </c>
      <c r="H51" s="47">
        <f t="shared" si="124"/>
        <v>44995</v>
      </c>
      <c r="I51" s="47">
        <f t="shared" si="124"/>
        <v>44996</v>
      </c>
      <c r="J51" s="47">
        <f t="shared" si="124"/>
        <v>44997</v>
      </c>
      <c r="K51" s="56"/>
      <c r="M51" s="22"/>
      <c r="N51" s="22"/>
      <c r="O51" s="22"/>
      <c r="P51" s="22"/>
      <c r="Q51" s="22"/>
      <c r="R51" s="22"/>
      <c r="S51" s="22"/>
      <c r="T51" s="22"/>
      <c r="U51" s="22"/>
      <c r="V51" s="22"/>
      <c r="W51" s="22"/>
      <c r="X51" s="22"/>
      <c r="Y51" s="22"/>
      <c r="Z51" s="22"/>
      <c r="AA51" s="22"/>
      <c r="AB51" s="22"/>
      <c r="AC51" s="22"/>
      <c r="AF51" s="47">
        <f t="shared" si="125"/>
        <v>45047</v>
      </c>
      <c r="AG51" s="47">
        <f t="shared" si="125"/>
        <v>45048</v>
      </c>
      <c r="AH51" s="47">
        <f t="shared" si="125"/>
        <v>45049</v>
      </c>
      <c r="AI51" s="47">
        <f t="shared" si="125"/>
        <v>45050</v>
      </c>
      <c r="AJ51" s="47">
        <f t="shared" si="125"/>
        <v>45051</v>
      </c>
      <c r="AK51" s="47">
        <f t="shared" si="125"/>
        <v>45052</v>
      </c>
      <c r="AL51" s="47">
        <f t="shared" si="125"/>
        <v>45053</v>
      </c>
    </row>
    <row r="52" spans="1:38" ht="19.8" x14ac:dyDescent="0.3">
      <c r="A52" s="23"/>
      <c r="C52" s="57" t="s">
        <v>24</v>
      </c>
      <c r="D52" s="94" t="str">
        <f>VLOOKUP(1,tbDay[],2)</f>
        <v>MANDAG</v>
      </c>
      <c r="E52" s="94"/>
      <c r="F52" s="94"/>
      <c r="G52" s="94"/>
      <c r="H52" s="94"/>
      <c r="I52" s="95" t="str">
        <f>VLOOKUP(2,tbDay[],2)</f>
        <v>TIRSDAG</v>
      </c>
      <c r="J52" s="95"/>
      <c r="K52" s="95"/>
      <c r="L52" s="95"/>
      <c r="M52" s="95"/>
      <c r="N52" s="96" t="str">
        <f>VLOOKUP(3,tbDay[],2)</f>
        <v>ONSDAG</v>
      </c>
      <c r="O52" s="96"/>
      <c r="P52" s="96"/>
      <c r="Q52" s="96"/>
      <c r="R52" s="96"/>
      <c r="S52" s="96" t="str">
        <f>VLOOKUP(4,tbDay[],2)</f>
        <v>TORSDAG</v>
      </c>
      <c r="T52" s="96"/>
      <c r="U52" s="96"/>
      <c r="V52" s="96"/>
      <c r="W52" s="96"/>
      <c r="X52" s="96" t="str">
        <f>VLOOKUP(5,tbDay[],2)</f>
        <v>FREDAG</v>
      </c>
      <c r="Y52" s="96"/>
      <c r="Z52" s="96"/>
      <c r="AA52" s="96"/>
      <c r="AB52" s="96"/>
      <c r="AC52" s="95" t="str">
        <f>VLOOKUP(6,tbDay[],2)</f>
        <v>LØRDAG</v>
      </c>
      <c r="AD52" s="95"/>
      <c r="AE52" s="95"/>
      <c r="AF52" s="95"/>
      <c r="AG52" s="95"/>
      <c r="AH52" s="95" t="str">
        <f>VLOOKUP(7,tbDay[],2)</f>
        <v>SØNDAG</v>
      </c>
      <c r="AI52" s="95"/>
      <c r="AJ52" s="95"/>
      <c r="AK52" s="95"/>
      <c r="AL52" s="95"/>
    </row>
    <row r="53" spans="1:38" ht="15" x14ac:dyDescent="0.35">
      <c r="A53" s="19"/>
      <c r="C53" s="86">
        <f t="shared" ref="C53" si="126">_xlfn.ISOWEEKNUM(D53)</f>
        <v>9</v>
      </c>
      <c r="D53" s="14">
        <f>VLOOKUP(A44,xCal,2)+INDEX(Indstillinger!U$5:U$18,A44+1)</f>
        <v>44984</v>
      </c>
      <c r="E53" s="88" t="str">
        <f>IFERROR(VLOOKUP(D53,tbCal1[],2,FALSE),"")</f>
        <v/>
      </c>
      <c r="F53" s="88"/>
      <c r="G53" s="88"/>
      <c r="H53" s="88"/>
      <c r="I53" s="14">
        <f>D53+1</f>
        <v>44985</v>
      </c>
      <c r="J53" s="88" t="str">
        <f>IFERROR(VLOOKUP(I53,tbCal1[],2,FALSE),"")</f>
        <v/>
      </c>
      <c r="K53" s="88"/>
      <c r="L53" s="88"/>
      <c r="M53" s="88"/>
      <c r="N53" s="14">
        <f>I53+1</f>
        <v>44986</v>
      </c>
      <c r="O53" s="88" t="str">
        <f>IFERROR(VLOOKUP(N53,tbCal1[],2,FALSE),"")</f>
        <v/>
      </c>
      <c r="P53" s="88"/>
      <c r="Q53" s="88"/>
      <c r="R53" s="88"/>
      <c r="S53" s="14">
        <f>N53+1</f>
        <v>44987</v>
      </c>
      <c r="T53" s="88" t="str">
        <f>IFERROR(VLOOKUP(S53,tbCal1[],2,FALSE),"")</f>
        <v/>
      </c>
      <c r="U53" s="88"/>
      <c r="V53" s="88"/>
      <c r="W53" s="88"/>
      <c r="X53" s="14">
        <f>S53+1</f>
        <v>44988</v>
      </c>
      <c r="Y53" s="88" t="str">
        <f>IFERROR(VLOOKUP(X53,tbCal1[],2,FALSE),"")</f>
        <v/>
      </c>
      <c r="Z53" s="88"/>
      <c r="AA53" s="88"/>
      <c r="AB53" s="88"/>
      <c r="AC53" s="14">
        <f>X53+1</f>
        <v>44989</v>
      </c>
      <c r="AD53" s="88" t="str">
        <f>IFERROR(VLOOKUP(AC53,tbCal1[],2,FALSE),"")</f>
        <v/>
      </c>
      <c r="AE53" s="88"/>
      <c r="AF53" s="88"/>
      <c r="AG53" s="88"/>
      <c r="AH53" s="14">
        <f>AC53+1</f>
        <v>44990</v>
      </c>
      <c r="AI53" s="88" t="str">
        <f>IFERROR(VLOOKUP(AH53,tbCal1[],2,FALSE),"")</f>
        <v/>
      </c>
      <c r="AJ53" s="88"/>
      <c r="AK53" s="88"/>
      <c r="AL53" s="88"/>
    </row>
    <row r="54" spans="1:38" ht="46.2" x14ac:dyDescent="0.7">
      <c r="A54" s="24"/>
      <c r="C54" s="87"/>
      <c r="D54" s="89" t="str">
        <f>IFERROR(VLOOKUP(D53,tbCal2[],2,FALSE),"")</f>
        <v/>
      </c>
      <c r="E54" s="90"/>
      <c r="F54" s="90"/>
      <c r="G54" s="90"/>
      <c r="H54" s="91"/>
      <c r="I54" s="89" t="str">
        <f>IFERROR(VLOOKUP(I53,tbCal2[],2,FALSE),"")</f>
        <v/>
      </c>
      <c r="J54" s="90"/>
      <c r="K54" s="90"/>
      <c r="L54" s="90"/>
      <c r="M54" s="91"/>
      <c r="N54" s="89" t="str">
        <f>IFERROR(VLOOKUP(N53,tbCal2[],2,FALSE),"")</f>
        <v/>
      </c>
      <c r="O54" s="90"/>
      <c r="P54" s="90"/>
      <c r="Q54" s="90"/>
      <c r="R54" s="91"/>
      <c r="S54" s="89" t="str">
        <f>IFERROR(VLOOKUP(S53,tbCal2[],2,FALSE),"")</f>
        <v/>
      </c>
      <c r="T54" s="90"/>
      <c r="U54" s="90"/>
      <c r="V54" s="90"/>
      <c r="W54" s="91"/>
      <c r="X54" s="89" t="str">
        <f>IFERROR(VLOOKUP(X53,tbCal2[],2,FALSE),"")</f>
        <v/>
      </c>
      <c r="Y54" s="90"/>
      <c r="Z54" s="90"/>
      <c r="AA54" s="90"/>
      <c r="AB54" s="91"/>
      <c r="AC54" s="89" t="str">
        <f>IFERROR(VLOOKUP(AC53,tbCal2[],2,FALSE),"")</f>
        <v/>
      </c>
      <c r="AD54" s="90"/>
      <c r="AE54" s="90"/>
      <c r="AF54" s="90"/>
      <c r="AG54" s="91"/>
      <c r="AH54" s="89" t="str">
        <f>IFERROR(VLOOKUP(AH53,tbCal2[],2,FALSE),"")</f>
        <v/>
      </c>
      <c r="AI54" s="90"/>
      <c r="AJ54" s="90"/>
      <c r="AK54" s="90"/>
      <c r="AL54" s="91"/>
    </row>
    <row r="55" spans="1:38" ht="15" x14ac:dyDescent="0.35">
      <c r="A55" s="19"/>
      <c r="C55" s="86">
        <f t="shared" ref="C55" si="127">_xlfn.ISOWEEKNUM(D55)</f>
        <v>10</v>
      </c>
      <c r="D55" s="14">
        <f>D53+7</f>
        <v>44991</v>
      </c>
      <c r="E55" s="88" t="str">
        <f>IFERROR(VLOOKUP(D55,tbCal1[],2,FALSE),"")</f>
        <v/>
      </c>
      <c r="F55" s="88"/>
      <c r="G55" s="88"/>
      <c r="H55" s="88"/>
      <c r="I55" s="14">
        <f>I53+7</f>
        <v>44992</v>
      </c>
      <c r="J55" s="88" t="str">
        <f>IFERROR(VLOOKUP(I55,tbCal1[],2,FALSE),"")</f>
        <v/>
      </c>
      <c r="K55" s="88"/>
      <c r="L55" s="88"/>
      <c r="M55" s="88"/>
      <c r="N55" s="14">
        <f>N53+7</f>
        <v>44993</v>
      </c>
      <c r="O55" s="88" t="str">
        <f>IFERROR(VLOOKUP(N55,tbCal1[],2,FALSE),"")</f>
        <v/>
      </c>
      <c r="P55" s="88"/>
      <c r="Q55" s="88"/>
      <c r="R55" s="88"/>
      <c r="S55" s="14">
        <f>S53+7</f>
        <v>44994</v>
      </c>
      <c r="T55" s="88" t="str">
        <f>IFERROR(VLOOKUP(S55,tbCal1[],2,FALSE),"")</f>
        <v/>
      </c>
      <c r="U55" s="88"/>
      <c r="V55" s="88"/>
      <c r="W55" s="88"/>
      <c r="X55" s="14">
        <f>X53+7</f>
        <v>44995</v>
      </c>
      <c r="Y55" s="88" t="str">
        <f>IFERROR(VLOOKUP(X55,tbCal1[],2,FALSE),"")</f>
        <v/>
      </c>
      <c r="Z55" s="88"/>
      <c r="AA55" s="88"/>
      <c r="AB55" s="88"/>
      <c r="AC55" s="14">
        <f>AC53+7</f>
        <v>44996</v>
      </c>
      <c r="AD55" s="88" t="str">
        <f>IFERROR(VLOOKUP(AC55,tbCal1[],2,FALSE),"")</f>
        <v/>
      </c>
      <c r="AE55" s="88"/>
      <c r="AF55" s="88"/>
      <c r="AG55" s="88"/>
      <c r="AH55" s="14">
        <f>AH53+7</f>
        <v>44997</v>
      </c>
      <c r="AI55" s="88" t="str">
        <f>IFERROR(VLOOKUP(AH55,tbCal1[],2,FALSE),"")</f>
        <v/>
      </c>
      <c r="AJ55" s="88"/>
      <c r="AK55" s="88"/>
      <c r="AL55" s="88"/>
    </row>
    <row r="56" spans="1:38" ht="46.2" x14ac:dyDescent="0.7">
      <c r="A56" s="24"/>
      <c r="C56" s="87"/>
      <c r="D56" s="89" t="str">
        <f>IFERROR(VLOOKUP(D55,tbCal2[],2,FALSE),"")</f>
        <v/>
      </c>
      <c r="E56" s="90"/>
      <c r="F56" s="90"/>
      <c r="G56" s="90"/>
      <c r="H56" s="91"/>
      <c r="I56" s="89" t="str">
        <f>IFERROR(VLOOKUP(I55,tbCal2[],2,FALSE),"")</f>
        <v/>
      </c>
      <c r="J56" s="90"/>
      <c r="K56" s="90"/>
      <c r="L56" s="90"/>
      <c r="M56" s="91"/>
      <c r="N56" s="89" t="str">
        <f>IFERROR(VLOOKUP(N55,tbCal2[],2,FALSE),"")</f>
        <v>Kv. int. kampdag</v>
      </c>
      <c r="O56" s="90"/>
      <c r="P56" s="90"/>
      <c r="Q56" s="90"/>
      <c r="R56" s="91"/>
      <c r="S56" s="89" t="str">
        <f>IFERROR(VLOOKUP(S55,tbCal2[],2,FALSE),"")</f>
        <v/>
      </c>
      <c r="T56" s="90"/>
      <c r="U56" s="90"/>
      <c r="V56" s="90"/>
      <c r="W56" s="91"/>
      <c r="X56" s="89" t="str">
        <f>IFERROR(VLOOKUP(X55,tbCal2[],2,FALSE),"")</f>
        <v/>
      </c>
      <c r="Y56" s="90"/>
      <c r="Z56" s="90"/>
      <c r="AA56" s="90"/>
      <c r="AB56" s="91"/>
      <c r="AC56" s="89" t="str">
        <f>IFERROR(VLOOKUP(AC55,tbCal2[],2,FALSE),"")</f>
        <v/>
      </c>
      <c r="AD56" s="90"/>
      <c r="AE56" s="90"/>
      <c r="AF56" s="90"/>
      <c r="AG56" s="91"/>
      <c r="AH56" s="89" t="str">
        <f>IFERROR(VLOOKUP(AH55,tbCal2[],2,FALSE),"")</f>
        <v/>
      </c>
      <c r="AI56" s="90"/>
      <c r="AJ56" s="90"/>
      <c r="AK56" s="90"/>
      <c r="AL56" s="91"/>
    </row>
    <row r="57" spans="1:38" ht="15" x14ac:dyDescent="0.35">
      <c r="A57" s="19"/>
      <c r="C57" s="86">
        <f t="shared" ref="C57" si="128">_xlfn.ISOWEEKNUM(D57)</f>
        <v>11</v>
      </c>
      <c r="D57" s="14">
        <f t="shared" ref="D57" si="129">D55+7</f>
        <v>44998</v>
      </c>
      <c r="E57" s="88" t="str">
        <f>IFERROR(VLOOKUP(D57,tbCal1[],2,FALSE),"")</f>
        <v/>
      </c>
      <c r="F57" s="88"/>
      <c r="G57" s="88"/>
      <c r="H57" s="88"/>
      <c r="I57" s="14">
        <f t="shared" ref="I57" si="130">I55+7</f>
        <v>44999</v>
      </c>
      <c r="J57" s="88" t="str">
        <f>IFERROR(VLOOKUP(I57,tbCal1[],2,FALSE),"")</f>
        <v/>
      </c>
      <c r="K57" s="88"/>
      <c r="L57" s="88"/>
      <c r="M57" s="88"/>
      <c r="N57" s="14">
        <f t="shared" ref="N57" si="131">N55+7</f>
        <v>45000</v>
      </c>
      <c r="O57" s="88" t="str">
        <f>IFERROR(VLOOKUP(N57,tbCal1[],2,FALSE),"")</f>
        <v/>
      </c>
      <c r="P57" s="88"/>
      <c r="Q57" s="88"/>
      <c r="R57" s="88"/>
      <c r="S57" s="14">
        <f t="shared" ref="S57" si="132">S55+7</f>
        <v>45001</v>
      </c>
      <c r="T57" s="88" t="str">
        <f>IFERROR(VLOOKUP(S57,tbCal1[],2,FALSE),"")</f>
        <v/>
      </c>
      <c r="U57" s="88"/>
      <c r="V57" s="88"/>
      <c r="W57" s="88"/>
      <c r="X57" s="14">
        <f t="shared" ref="X57" si="133">X55+7</f>
        <v>45002</v>
      </c>
      <c r="Y57" s="88" t="str">
        <f>IFERROR(VLOOKUP(X57,tbCal1[],2,FALSE),"")</f>
        <v/>
      </c>
      <c r="Z57" s="88"/>
      <c r="AA57" s="88"/>
      <c r="AB57" s="88"/>
      <c r="AC57" s="14">
        <f t="shared" ref="AC57" si="134">AC55+7</f>
        <v>45003</v>
      </c>
      <c r="AD57" s="88" t="str">
        <f>IFERROR(VLOOKUP(AC57,tbCal1[],2,FALSE),"")</f>
        <v/>
      </c>
      <c r="AE57" s="88"/>
      <c r="AF57" s="88"/>
      <c r="AG57" s="88"/>
      <c r="AH57" s="14">
        <f t="shared" ref="AH57" si="135">AH55+7</f>
        <v>45004</v>
      </c>
      <c r="AI57" s="88" t="str">
        <f>IFERROR(VLOOKUP(AH57,tbCal1[],2,FALSE),"")</f>
        <v/>
      </c>
      <c r="AJ57" s="88"/>
      <c r="AK57" s="88"/>
      <c r="AL57" s="88"/>
    </row>
    <row r="58" spans="1:38" ht="46.2" x14ac:dyDescent="0.7">
      <c r="A58" s="24"/>
      <c r="C58" s="87"/>
      <c r="D58" s="89" t="str">
        <f>IFERROR(VLOOKUP(D57,tbCal2[],2,FALSE),"")</f>
        <v/>
      </c>
      <c r="E58" s="90"/>
      <c r="F58" s="90"/>
      <c r="G58" s="90"/>
      <c r="H58" s="91"/>
      <c r="I58" s="89" t="str">
        <f>IFERROR(VLOOKUP(I57,tbCal2[],2,FALSE),"")</f>
        <v/>
      </c>
      <c r="J58" s="90"/>
      <c r="K58" s="90"/>
      <c r="L58" s="90"/>
      <c r="M58" s="91"/>
      <c r="N58" s="89" t="str">
        <f>IFERROR(VLOOKUP(N57,tbCal2[],2,FALSE),"")</f>
        <v/>
      </c>
      <c r="O58" s="90"/>
      <c r="P58" s="90"/>
      <c r="Q58" s="90"/>
      <c r="R58" s="91"/>
      <c r="S58" s="89" t="str">
        <f>IFERROR(VLOOKUP(S57,tbCal2[],2,FALSE),"")</f>
        <v/>
      </c>
      <c r="T58" s="90"/>
      <c r="U58" s="90"/>
      <c r="V58" s="90"/>
      <c r="W58" s="91"/>
      <c r="X58" s="89" t="str">
        <f>IFERROR(VLOOKUP(X57,tbCal2[],2,FALSE),"")</f>
        <v/>
      </c>
      <c r="Y58" s="90"/>
      <c r="Z58" s="90"/>
      <c r="AA58" s="90"/>
      <c r="AB58" s="91"/>
      <c r="AC58" s="89" t="str">
        <f>IFERROR(VLOOKUP(AC57,tbCal2[],2,FALSE),"")</f>
        <v/>
      </c>
      <c r="AD58" s="90"/>
      <c r="AE58" s="90"/>
      <c r="AF58" s="90"/>
      <c r="AG58" s="91"/>
      <c r="AH58" s="89" t="str">
        <f>IFERROR(VLOOKUP(AH57,tbCal2[],2,FALSE),"")</f>
        <v/>
      </c>
      <c r="AI58" s="90"/>
      <c r="AJ58" s="90"/>
      <c r="AK58" s="90"/>
      <c r="AL58" s="91"/>
    </row>
    <row r="59" spans="1:38" ht="15" x14ac:dyDescent="0.35">
      <c r="A59" s="19"/>
      <c r="C59" s="86">
        <f t="shared" ref="C59" si="136">_xlfn.ISOWEEKNUM(D59)</f>
        <v>12</v>
      </c>
      <c r="D59" s="14">
        <f t="shared" ref="D59" si="137">D57+7</f>
        <v>45005</v>
      </c>
      <c r="E59" s="88" t="str">
        <f>IFERROR(VLOOKUP(D59,tbCal1[],2,FALSE),"")</f>
        <v/>
      </c>
      <c r="F59" s="88"/>
      <c r="G59" s="88"/>
      <c r="H59" s="88"/>
      <c r="I59" s="14">
        <f t="shared" ref="I59" si="138">I57+7</f>
        <v>45006</v>
      </c>
      <c r="J59" s="88" t="str">
        <f>IFERROR(VLOOKUP(I59,tbCal1[],2,FALSE),"")</f>
        <v/>
      </c>
      <c r="K59" s="88"/>
      <c r="L59" s="88"/>
      <c r="M59" s="88"/>
      <c r="N59" s="14">
        <f t="shared" ref="N59" si="139">N57+7</f>
        <v>45007</v>
      </c>
      <c r="O59" s="88" t="str">
        <f>IFERROR(VLOOKUP(N59,tbCal1[],2,FALSE),"")</f>
        <v/>
      </c>
      <c r="P59" s="88"/>
      <c r="Q59" s="88"/>
      <c r="R59" s="88"/>
      <c r="S59" s="14">
        <f t="shared" ref="S59" si="140">S57+7</f>
        <v>45008</v>
      </c>
      <c r="T59" s="88" t="str">
        <f>IFERROR(VLOOKUP(S59,tbCal1[],2,FALSE),"")</f>
        <v/>
      </c>
      <c r="U59" s="88"/>
      <c r="V59" s="88"/>
      <c r="W59" s="88"/>
      <c r="X59" s="14">
        <f t="shared" ref="X59" si="141">X57+7</f>
        <v>45009</v>
      </c>
      <c r="Y59" s="88" t="str">
        <f>IFERROR(VLOOKUP(X59,tbCal1[],2,FALSE),"")</f>
        <v/>
      </c>
      <c r="Z59" s="88"/>
      <c r="AA59" s="88"/>
      <c r="AB59" s="88"/>
      <c r="AC59" s="14">
        <f t="shared" ref="AC59" si="142">AC57+7</f>
        <v>45010</v>
      </c>
      <c r="AD59" s="88" t="str">
        <f>IFERROR(VLOOKUP(AC59,tbCal1[],2,FALSE),"")</f>
        <v/>
      </c>
      <c r="AE59" s="88"/>
      <c r="AF59" s="88"/>
      <c r="AG59" s="88"/>
      <c r="AH59" s="14">
        <f t="shared" ref="AH59" si="143">AH57+7</f>
        <v>45011</v>
      </c>
      <c r="AI59" s="88" t="str">
        <f>IFERROR(VLOOKUP(AH59,tbCal1[],2,FALSE),"")</f>
        <v>Sommertid</v>
      </c>
      <c r="AJ59" s="88"/>
      <c r="AK59" s="88"/>
      <c r="AL59" s="88"/>
    </row>
    <row r="60" spans="1:38" ht="46.2" x14ac:dyDescent="0.7">
      <c r="A60" s="24"/>
      <c r="C60" s="87"/>
      <c r="D60" s="89" t="str">
        <f>IFERROR(VLOOKUP(D59,tbCal2[],2,FALSE),"")</f>
        <v/>
      </c>
      <c r="E60" s="90"/>
      <c r="F60" s="90"/>
      <c r="G60" s="90"/>
      <c r="H60" s="91"/>
      <c r="I60" s="89" t="str">
        <f>IFERROR(VLOOKUP(I59,tbCal2[],2,FALSE),"")</f>
        <v/>
      </c>
      <c r="J60" s="90"/>
      <c r="K60" s="90"/>
      <c r="L60" s="90"/>
      <c r="M60" s="91"/>
      <c r="N60" s="89" t="str">
        <f>IFERROR(VLOOKUP(N59,tbCal2[],2,FALSE),"")</f>
        <v/>
      </c>
      <c r="O60" s="90"/>
      <c r="P60" s="90"/>
      <c r="Q60" s="90"/>
      <c r="R60" s="91"/>
      <c r="S60" s="89" t="str">
        <f>IFERROR(VLOOKUP(S59,tbCal2[],2,FALSE),"")</f>
        <v/>
      </c>
      <c r="T60" s="90"/>
      <c r="U60" s="90"/>
      <c r="V60" s="90"/>
      <c r="W60" s="91"/>
      <c r="X60" s="89" t="str">
        <f>IFERROR(VLOOKUP(X59,tbCal2[],2,FALSE),"")</f>
        <v/>
      </c>
      <c r="Y60" s="90"/>
      <c r="Z60" s="90"/>
      <c r="AA60" s="90"/>
      <c r="AB60" s="91"/>
      <c r="AC60" s="89" t="str">
        <f>IFERROR(VLOOKUP(AC59,tbCal2[],2,FALSE),"")</f>
        <v/>
      </c>
      <c r="AD60" s="90"/>
      <c r="AE60" s="90"/>
      <c r="AF60" s="90"/>
      <c r="AG60" s="91"/>
      <c r="AH60" s="89" t="str">
        <f>IFERROR(VLOOKUP(AH59,tbCal2[],2,FALSE),"")</f>
        <v/>
      </c>
      <c r="AI60" s="90"/>
      <c r="AJ60" s="90"/>
      <c r="AK60" s="90"/>
      <c r="AL60" s="91"/>
    </row>
    <row r="61" spans="1:38" ht="15" x14ac:dyDescent="0.35">
      <c r="A61" s="19"/>
      <c r="C61" s="86">
        <f t="shared" ref="C61" si="144">_xlfn.ISOWEEKNUM(D61)</f>
        <v>13</v>
      </c>
      <c r="D61" s="14">
        <f t="shared" ref="D61" si="145">D59+7</f>
        <v>45012</v>
      </c>
      <c r="E61" s="88" t="str">
        <f>IFERROR(VLOOKUP(D61,tbCal1[],2,FALSE),"")</f>
        <v/>
      </c>
      <c r="F61" s="88"/>
      <c r="G61" s="88"/>
      <c r="H61" s="88"/>
      <c r="I61" s="14">
        <f t="shared" ref="I61" si="146">I59+7</f>
        <v>45013</v>
      </c>
      <c r="J61" s="88" t="str">
        <f>IFERROR(VLOOKUP(I61,tbCal1[],2,FALSE),"")</f>
        <v/>
      </c>
      <c r="K61" s="88"/>
      <c r="L61" s="88"/>
      <c r="M61" s="88"/>
      <c r="N61" s="14">
        <f t="shared" ref="N61" si="147">N59+7</f>
        <v>45014</v>
      </c>
      <c r="O61" s="88" t="str">
        <f>IFERROR(VLOOKUP(N61,tbCal1[],2,FALSE),"")</f>
        <v/>
      </c>
      <c r="P61" s="88"/>
      <c r="Q61" s="88"/>
      <c r="R61" s="88"/>
      <c r="S61" s="14">
        <f t="shared" ref="S61" si="148">S59+7</f>
        <v>45015</v>
      </c>
      <c r="T61" s="88" t="str">
        <f>IFERROR(VLOOKUP(S61,tbCal1[],2,FALSE),"")</f>
        <v/>
      </c>
      <c r="U61" s="88"/>
      <c r="V61" s="88"/>
      <c r="W61" s="88"/>
      <c r="X61" s="14">
        <f t="shared" ref="X61" si="149">X59+7</f>
        <v>45016</v>
      </c>
      <c r="Y61" s="88" t="str">
        <f>IFERROR(VLOOKUP(X61,tbCal1[],2,FALSE),"")</f>
        <v/>
      </c>
      <c r="Z61" s="88"/>
      <c r="AA61" s="88"/>
      <c r="AB61" s="88"/>
      <c r="AC61" s="14">
        <f t="shared" ref="AC61" si="150">AC59+7</f>
        <v>45017</v>
      </c>
      <c r="AD61" s="88" t="str">
        <f>IFERROR(VLOOKUP(AC61,tbCal1[],2,FALSE),"")</f>
        <v/>
      </c>
      <c r="AE61" s="88"/>
      <c r="AF61" s="88"/>
      <c r="AG61" s="88"/>
      <c r="AH61" s="14">
        <f t="shared" ref="AH61" si="151">AH59+7</f>
        <v>45018</v>
      </c>
      <c r="AI61" s="88" t="str">
        <f>IFERROR(VLOOKUP(AH61,tbCal1[],2,FALSE),"")</f>
        <v/>
      </c>
      <c r="AJ61" s="88"/>
      <c r="AK61" s="88"/>
      <c r="AL61" s="88"/>
    </row>
    <row r="62" spans="1:38" ht="46.2" x14ac:dyDescent="0.7">
      <c r="A62" s="24"/>
      <c r="C62" s="87"/>
      <c r="D62" s="89" t="str">
        <f>IFERROR(VLOOKUP(D61,tbCal2[],2,FALSE),"")</f>
        <v/>
      </c>
      <c r="E62" s="90"/>
      <c r="F62" s="90"/>
      <c r="G62" s="90"/>
      <c r="H62" s="91"/>
      <c r="I62" s="89" t="str">
        <f>IFERROR(VLOOKUP(I61,tbCal2[],2,FALSE),"")</f>
        <v/>
      </c>
      <c r="J62" s="90"/>
      <c r="K62" s="90"/>
      <c r="L62" s="90"/>
      <c r="M62" s="91"/>
      <c r="N62" s="89" t="str">
        <f>IFERROR(VLOOKUP(N61,tbCal2[],2,FALSE),"")</f>
        <v/>
      </c>
      <c r="O62" s="90"/>
      <c r="P62" s="90"/>
      <c r="Q62" s="90"/>
      <c r="R62" s="91"/>
      <c r="S62" s="89" t="str">
        <f>IFERROR(VLOOKUP(S61,tbCal2[],2,FALSE),"")</f>
        <v/>
      </c>
      <c r="T62" s="90"/>
      <c r="U62" s="90"/>
      <c r="V62" s="90"/>
      <c r="W62" s="91"/>
      <c r="X62" s="89" t="str">
        <f>IFERROR(VLOOKUP(X61,tbCal2[],2,FALSE),"")</f>
        <v/>
      </c>
      <c r="Y62" s="90"/>
      <c r="Z62" s="90"/>
      <c r="AA62" s="90"/>
      <c r="AB62" s="91"/>
      <c r="AC62" s="89" t="str">
        <f>IFERROR(VLOOKUP(AC61,tbCal2[],2,FALSE),"")</f>
        <v/>
      </c>
      <c r="AD62" s="90"/>
      <c r="AE62" s="90"/>
      <c r="AF62" s="90"/>
      <c r="AG62" s="91"/>
      <c r="AH62" s="89" t="str">
        <f>IFERROR(VLOOKUP(AH61,tbCal2[],2,FALSE),"")</f>
        <v/>
      </c>
      <c r="AI62" s="90"/>
      <c r="AJ62" s="90"/>
      <c r="AK62" s="90"/>
      <c r="AL62" s="91"/>
    </row>
    <row r="63" spans="1:38" ht="15" x14ac:dyDescent="0.35">
      <c r="A63" s="19"/>
      <c r="C63" s="86">
        <f t="shared" ref="C63" si="152">_xlfn.ISOWEEKNUM(D63)</f>
        <v>14</v>
      </c>
      <c r="D63" s="14">
        <f t="shared" ref="D63" si="153">D61+7</f>
        <v>45019</v>
      </c>
      <c r="E63" s="88" t="str">
        <f>IFERROR(VLOOKUP(D63,tbCal1[],2,FALSE),"")</f>
        <v/>
      </c>
      <c r="F63" s="88"/>
      <c r="G63" s="88"/>
      <c r="H63" s="88"/>
      <c r="I63" s="14">
        <f t="shared" ref="I63" si="154">I61+7</f>
        <v>45020</v>
      </c>
      <c r="J63" s="88" t="str">
        <f>IFERROR(VLOOKUP(I63,tbCal1[],2,FALSE),"")</f>
        <v/>
      </c>
      <c r="K63" s="88"/>
      <c r="L63" s="88"/>
      <c r="M63" s="88"/>
      <c r="N63" s="14">
        <f t="shared" ref="N63" si="155">N61+7</f>
        <v>45021</v>
      </c>
      <c r="O63" s="88" t="str">
        <f>IFERROR(VLOOKUP(N63,tbCal1[],2,FALSE),"")</f>
        <v/>
      </c>
      <c r="P63" s="88"/>
      <c r="Q63" s="88"/>
      <c r="R63" s="88"/>
      <c r="S63" s="14">
        <f t="shared" ref="S63" si="156">S61+7</f>
        <v>45022</v>
      </c>
      <c r="T63" s="88" t="str">
        <f>IFERROR(VLOOKUP(S63,tbCal1[],2,FALSE),"")</f>
        <v>Skærtorsdag</v>
      </c>
      <c r="U63" s="88"/>
      <c r="V63" s="88"/>
      <c r="W63" s="88"/>
      <c r="X63" s="14">
        <f t="shared" ref="X63" si="157">X61+7</f>
        <v>45023</v>
      </c>
      <c r="Y63" s="88" t="str">
        <f>IFERROR(VLOOKUP(X63,tbCal1[],2,FALSE),"")</f>
        <v>Langfredag</v>
      </c>
      <c r="Z63" s="88"/>
      <c r="AA63" s="88"/>
      <c r="AB63" s="88"/>
      <c r="AC63" s="14">
        <f t="shared" ref="AC63" si="158">AC61+7</f>
        <v>45024</v>
      </c>
      <c r="AD63" s="88" t="str">
        <f>IFERROR(VLOOKUP(AC63,tbCal1[],2,FALSE),"")</f>
        <v/>
      </c>
      <c r="AE63" s="88"/>
      <c r="AF63" s="88"/>
      <c r="AG63" s="88"/>
      <c r="AH63" s="14">
        <f t="shared" ref="AH63" si="159">AH61+7</f>
        <v>45025</v>
      </c>
      <c r="AI63" s="88" t="str">
        <f>IFERROR(VLOOKUP(AH63,tbCal1[],2,FALSE),"")</f>
        <v/>
      </c>
      <c r="AJ63" s="88"/>
      <c r="AK63" s="88"/>
      <c r="AL63" s="88"/>
    </row>
    <row r="64" spans="1:38" ht="46.2" x14ac:dyDescent="0.7">
      <c r="A64" s="24"/>
      <c r="C64" s="87"/>
      <c r="D64" s="89" t="str">
        <f>IFERROR(VLOOKUP(D63,tbCal2[],2,FALSE),"")</f>
        <v/>
      </c>
      <c r="E64" s="90"/>
      <c r="F64" s="90"/>
      <c r="G64" s="90"/>
      <c r="H64" s="91"/>
      <c r="I64" s="89" t="str">
        <f>IFERROR(VLOOKUP(I63,tbCal2[],2,FALSE),"")</f>
        <v>Prins Henrik</v>
      </c>
      <c r="J64" s="90"/>
      <c r="K64" s="90"/>
      <c r="L64" s="90"/>
      <c r="M64" s="91"/>
      <c r="N64" s="89" t="str">
        <f>IFERROR(VLOOKUP(N63,tbCal2[],2,FALSE),"")</f>
        <v/>
      </c>
      <c r="O64" s="90"/>
      <c r="P64" s="90"/>
      <c r="Q64" s="90"/>
      <c r="R64" s="91"/>
      <c r="S64" s="89" t="str">
        <f>IFERROR(VLOOKUP(S63,tbCal2[],2,FALSE),"")</f>
        <v/>
      </c>
      <c r="T64" s="90"/>
      <c r="U64" s="90"/>
      <c r="V64" s="90"/>
      <c r="W64" s="91"/>
      <c r="X64" s="89" t="str">
        <f>IFERROR(VLOOKUP(X63,tbCal2[],2,FALSE),"")</f>
        <v/>
      </c>
      <c r="Y64" s="90"/>
      <c r="Z64" s="90"/>
      <c r="AA64" s="90"/>
      <c r="AB64" s="91"/>
      <c r="AC64" s="89" t="str">
        <f>IFERROR(VLOOKUP(AC63,tbCal2[],2,FALSE),"")</f>
        <v/>
      </c>
      <c r="AD64" s="90"/>
      <c r="AE64" s="90"/>
      <c r="AF64" s="90"/>
      <c r="AG64" s="91"/>
      <c r="AH64" s="89" t="str">
        <f>IFERROR(VLOOKUP(AH63,tbCal2[],2,FALSE),"")</f>
        <v/>
      </c>
      <c r="AI64" s="90"/>
      <c r="AJ64" s="90"/>
      <c r="AK64" s="90"/>
      <c r="AL64" s="91"/>
    </row>
    <row r="65" spans="1:38" ht="19.2" x14ac:dyDescent="0.45">
      <c r="A65" s="18">
        <v>4</v>
      </c>
      <c r="D65" s="92" t="str">
        <f>VLOOKUP(A65-1,xCal,6)</f>
        <v>MARTS 2023</v>
      </c>
      <c r="E65" s="92"/>
      <c r="F65" s="92"/>
      <c r="G65" s="92"/>
      <c r="H65" s="92"/>
      <c r="I65" s="92"/>
      <c r="J65" s="92"/>
      <c r="K65" s="8"/>
      <c r="L65"/>
      <c r="M65"/>
      <c r="N65"/>
      <c r="O65"/>
      <c r="P65"/>
      <c r="Q65"/>
      <c r="R65"/>
      <c r="S65"/>
      <c r="T65"/>
      <c r="U65"/>
      <c r="V65"/>
      <c r="W65"/>
      <c r="X65"/>
      <c r="Y65"/>
      <c r="Z65"/>
      <c r="AA65"/>
      <c r="AB65"/>
      <c r="AC65"/>
      <c r="AD65"/>
      <c r="AE65"/>
      <c r="AF65" s="92" t="str">
        <f>VLOOKUP(A65+1,xCal,6)</f>
        <v>MAJ 2023</v>
      </c>
      <c r="AG65" s="92"/>
      <c r="AH65" s="92"/>
      <c r="AI65" s="92"/>
      <c r="AJ65" s="92"/>
      <c r="AK65" s="92"/>
      <c r="AL65" s="92"/>
    </row>
    <row r="66" spans="1:38" s="21" customFormat="1" x14ac:dyDescent="0.25">
      <c r="D66" s="20" t="s">
        <v>8</v>
      </c>
      <c r="E66" s="20" t="s">
        <v>9</v>
      </c>
      <c r="F66" s="20" t="s">
        <v>10</v>
      </c>
      <c r="G66" s="20" t="s">
        <v>11</v>
      </c>
      <c r="H66" s="20" t="s">
        <v>12</v>
      </c>
      <c r="I66" s="20" t="s">
        <v>13</v>
      </c>
      <c r="J66" s="20" t="s">
        <v>14</v>
      </c>
      <c r="L66" s="93" t="str">
        <f>VLOOKUP(A65,xCal,6)</f>
        <v>APRIL 2023</v>
      </c>
      <c r="M66" s="93"/>
      <c r="N66" s="93"/>
      <c r="O66" s="93"/>
      <c r="P66" s="93"/>
      <c r="Q66" s="93"/>
      <c r="R66" s="93"/>
      <c r="S66" s="93"/>
      <c r="T66" s="93"/>
      <c r="U66" s="93"/>
      <c r="V66" s="93"/>
      <c r="W66" s="93"/>
      <c r="X66" s="93"/>
      <c r="Y66" s="93"/>
      <c r="Z66" s="93"/>
      <c r="AA66" s="93"/>
      <c r="AB66" s="93"/>
      <c r="AC66" s="93"/>
      <c r="AD66" s="93"/>
      <c r="AF66" s="20" t="s">
        <v>8</v>
      </c>
      <c r="AG66" s="20" t="s">
        <v>9</v>
      </c>
      <c r="AH66" s="20" t="s">
        <v>10</v>
      </c>
      <c r="AI66" s="20" t="s">
        <v>11</v>
      </c>
      <c r="AJ66" s="20" t="s">
        <v>12</v>
      </c>
      <c r="AK66" s="20" t="s">
        <v>13</v>
      </c>
      <c r="AL66" s="20" t="s">
        <v>14</v>
      </c>
    </row>
    <row r="67" spans="1:38" s="21" customFormat="1" x14ac:dyDescent="0.25">
      <c r="D67" s="12">
        <f>VLOOKUP(A65-1,xCal,2)+INDEX(Indstillinger!U$5:U$18,A65)</f>
        <v>44984</v>
      </c>
      <c r="E67" s="12">
        <f>D67+1</f>
        <v>44985</v>
      </c>
      <c r="F67" s="12">
        <f t="shared" ref="F67" si="160">E67+1</f>
        <v>44986</v>
      </c>
      <c r="G67" s="12">
        <f t="shared" ref="G67" si="161">F67+1</f>
        <v>44987</v>
      </c>
      <c r="H67" s="12">
        <f t="shared" ref="H67" si="162">G67+1</f>
        <v>44988</v>
      </c>
      <c r="I67" s="12">
        <f t="shared" ref="I67" si="163">H67+1</f>
        <v>44989</v>
      </c>
      <c r="J67" s="12">
        <f t="shared" ref="J67" si="164">I67+1</f>
        <v>44990</v>
      </c>
      <c r="L67" s="93"/>
      <c r="M67" s="93"/>
      <c r="N67" s="93"/>
      <c r="O67" s="93"/>
      <c r="P67" s="93"/>
      <c r="Q67" s="93"/>
      <c r="R67" s="93"/>
      <c r="S67" s="93"/>
      <c r="T67" s="93"/>
      <c r="U67" s="93"/>
      <c r="V67" s="93"/>
      <c r="W67" s="93"/>
      <c r="X67" s="93"/>
      <c r="Y67" s="93"/>
      <c r="Z67" s="93"/>
      <c r="AA67" s="93"/>
      <c r="AB67" s="93"/>
      <c r="AC67" s="93"/>
      <c r="AD67" s="93"/>
      <c r="AF67" s="12">
        <f>VLOOKUP(A65+1,xCal,2)+INDEX(Indstillinger!U$5:U$18,A65+2)</f>
        <v>45047</v>
      </c>
      <c r="AG67" s="12">
        <f>AF67+1</f>
        <v>45048</v>
      </c>
      <c r="AH67" s="12">
        <f t="shared" ref="AH67" si="165">AG67+1</f>
        <v>45049</v>
      </c>
      <c r="AI67" s="12">
        <f t="shared" ref="AI67" si="166">AH67+1</f>
        <v>45050</v>
      </c>
      <c r="AJ67" s="12">
        <f t="shared" ref="AJ67" si="167">AI67+1</f>
        <v>45051</v>
      </c>
      <c r="AK67" s="12">
        <f t="shared" ref="AK67" si="168">AJ67+1</f>
        <v>45052</v>
      </c>
      <c r="AL67" s="12">
        <f t="shared" ref="AL67" si="169">AK67+1</f>
        <v>45053</v>
      </c>
    </row>
    <row r="68" spans="1:38" s="21" customFormat="1" x14ac:dyDescent="0.25">
      <c r="D68" s="12">
        <f>D67+7</f>
        <v>44991</v>
      </c>
      <c r="E68" s="12">
        <f t="shared" ref="E68:J68" si="170">E67+7</f>
        <v>44992</v>
      </c>
      <c r="F68" s="12">
        <f t="shared" si="170"/>
        <v>44993</v>
      </c>
      <c r="G68" s="12">
        <f t="shared" si="170"/>
        <v>44994</v>
      </c>
      <c r="H68" s="12">
        <f t="shared" si="170"/>
        <v>44995</v>
      </c>
      <c r="I68" s="12">
        <f t="shared" si="170"/>
        <v>44996</v>
      </c>
      <c r="J68" s="12">
        <f t="shared" si="170"/>
        <v>44997</v>
      </c>
      <c r="L68" s="93"/>
      <c r="M68" s="93"/>
      <c r="N68" s="93"/>
      <c r="O68" s="93"/>
      <c r="P68" s="93"/>
      <c r="Q68" s="93"/>
      <c r="R68" s="93"/>
      <c r="S68" s="93"/>
      <c r="T68" s="93"/>
      <c r="U68" s="93"/>
      <c r="V68" s="93"/>
      <c r="W68" s="93"/>
      <c r="X68" s="93"/>
      <c r="Y68" s="93"/>
      <c r="Z68" s="93"/>
      <c r="AA68" s="93"/>
      <c r="AB68" s="93"/>
      <c r="AC68" s="93"/>
      <c r="AD68" s="93"/>
      <c r="AF68" s="12">
        <f>AF67+7</f>
        <v>45054</v>
      </c>
      <c r="AG68" s="12">
        <f t="shared" ref="AG68:AL68" si="171">AG67+7</f>
        <v>45055</v>
      </c>
      <c r="AH68" s="12">
        <f t="shared" si="171"/>
        <v>45056</v>
      </c>
      <c r="AI68" s="12">
        <f t="shared" si="171"/>
        <v>45057</v>
      </c>
      <c r="AJ68" s="12">
        <f t="shared" si="171"/>
        <v>45058</v>
      </c>
      <c r="AK68" s="12">
        <f t="shared" si="171"/>
        <v>45059</v>
      </c>
      <c r="AL68" s="12">
        <f t="shared" si="171"/>
        <v>45060</v>
      </c>
    </row>
    <row r="69" spans="1:38" s="21" customFormat="1" x14ac:dyDescent="0.25">
      <c r="D69" s="12">
        <f t="shared" ref="D69:J69" si="172">D68+7</f>
        <v>44998</v>
      </c>
      <c r="E69" s="12">
        <f t="shared" si="172"/>
        <v>44999</v>
      </c>
      <c r="F69" s="12">
        <f t="shared" si="172"/>
        <v>45000</v>
      </c>
      <c r="G69" s="12">
        <f t="shared" si="172"/>
        <v>45001</v>
      </c>
      <c r="H69" s="12">
        <f t="shared" si="172"/>
        <v>45002</v>
      </c>
      <c r="I69" s="12">
        <f t="shared" si="172"/>
        <v>45003</v>
      </c>
      <c r="J69" s="12">
        <f t="shared" si="172"/>
        <v>45004</v>
      </c>
      <c r="L69" s="93"/>
      <c r="M69" s="93"/>
      <c r="N69" s="93"/>
      <c r="O69" s="93"/>
      <c r="P69" s="93"/>
      <c r="Q69" s="93"/>
      <c r="R69" s="93"/>
      <c r="S69" s="93"/>
      <c r="T69" s="93"/>
      <c r="U69" s="93"/>
      <c r="V69" s="93"/>
      <c r="W69" s="93"/>
      <c r="X69" s="93"/>
      <c r="Y69" s="93"/>
      <c r="Z69" s="93"/>
      <c r="AA69" s="93"/>
      <c r="AB69" s="93"/>
      <c r="AC69" s="93"/>
      <c r="AD69" s="93"/>
      <c r="AF69" s="12">
        <f t="shared" ref="AF69:AL69" si="173">AF68+7</f>
        <v>45061</v>
      </c>
      <c r="AG69" s="12">
        <f t="shared" si="173"/>
        <v>45062</v>
      </c>
      <c r="AH69" s="12">
        <f t="shared" si="173"/>
        <v>45063</v>
      </c>
      <c r="AI69" s="12">
        <f t="shared" si="173"/>
        <v>45064</v>
      </c>
      <c r="AJ69" s="12">
        <f t="shared" si="173"/>
        <v>45065</v>
      </c>
      <c r="AK69" s="12">
        <f t="shared" si="173"/>
        <v>45066</v>
      </c>
      <c r="AL69" s="12">
        <f t="shared" si="173"/>
        <v>45067</v>
      </c>
    </row>
    <row r="70" spans="1:38" s="21" customFormat="1" x14ac:dyDescent="0.25">
      <c r="D70" s="12">
        <f t="shared" ref="D70:J70" si="174">D69+7</f>
        <v>45005</v>
      </c>
      <c r="E70" s="12">
        <f t="shared" si="174"/>
        <v>45006</v>
      </c>
      <c r="F70" s="12">
        <f t="shared" si="174"/>
        <v>45007</v>
      </c>
      <c r="G70" s="12">
        <f t="shared" si="174"/>
        <v>45008</v>
      </c>
      <c r="H70" s="12">
        <f t="shared" si="174"/>
        <v>45009</v>
      </c>
      <c r="I70" s="12">
        <f t="shared" si="174"/>
        <v>45010</v>
      </c>
      <c r="J70" s="12">
        <f t="shared" si="174"/>
        <v>45011</v>
      </c>
      <c r="L70" s="93"/>
      <c r="M70" s="93"/>
      <c r="N70" s="93"/>
      <c r="O70" s="93"/>
      <c r="P70" s="93"/>
      <c r="Q70" s="93"/>
      <c r="R70" s="93"/>
      <c r="S70" s="93"/>
      <c r="T70" s="93"/>
      <c r="U70" s="93"/>
      <c r="V70" s="93"/>
      <c r="W70" s="93"/>
      <c r="X70" s="93"/>
      <c r="Y70" s="93"/>
      <c r="Z70" s="93"/>
      <c r="AA70" s="93"/>
      <c r="AB70" s="93"/>
      <c r="AC70" s="93"/>
      <c r="AD70" s="93"/>
      <c r="AF70" s="12">
        <f t="shared" ref="AF70:AL70" si="175">AF69+7</f>
        <v>45068</v>
      </c>
      <c r="AG70" s="12">
        <f t="shared" si="175"/>
        <v>45069</v>
      </c>
      <c r="AH70" s="12">
        <f t="shared" si="175"/>
        <v>45070</v>
      </c>
      <c r="AI70" s="12">
        <f t="shared" si="175"/>
        <v>45071</v>
      </c>
      <c r="AJ70" s="12">
        <f t="shared" si="175"/>
        <v>45072</v>
      </c>
      <c r="AK70" s="12">
        <f t="shared" si="175"/>
        <v>45073</v>
      </c>
      <c r="AL70" s="12">
        <f t="shared" si="175"/>
        <v>45074</v>
      </c>
    </row>
    <row r="71" spans="1:38" s="21" customFormat="1" x14ac:dyDescent="0.25">
      <c r="D71" s="12">
        <f t="shared" ref="D71:J71" si="176">D70+7</f>
        <v>45012</v>
      </c>
      <c r="E71" s="12">
        <f t="shared" si="176"/>
        <v>45013</v>
      </c>
      <c r="F71" s="12">
        <f t="shared" si="176"/>
        <v>45014</v>
      </c>
      <c r="G71" s="12">
        <f t="shared" si="176"/>
        <v>45015</v>
      </c>
      <c r="H71" s="12">
        <f t="shared" si="176"/>
        <v>45016</v>
      </c>
      <c r="I71" s="12">
        <f t="shared" si="176"/>
        <v>45017</v>
      </c>
      <c r="J71" s="12">
        <f t="shared" si="176"/>
        <v>45018</v>
      </c>
      <c r="K71" s="55"/>
      <c r="L71" s="93"/>
      <c r="M71" s="93"/>
      <c r="N71" s="93"/>
      <c r="O71" s="93"/>
      <c r="P71" s="93"/>
      <c r="Q71" s="93"/>
      <c r="R71" s="93"/>
      <c r="S71" s="93"/>
      <c r="T71" s="93"/>
      <c r="U71" s="93"/>
      <c r="V71" s="93"/>
      <c r="W71" s="93"/>
      <c r="X71" s="93"/>
      <c r="Y71" s="93"/>
      <c r="Z71" s="93"/>
      <c r="AA71" s="93"/>
      <c r="AB71" s="93"/>
      <c r="AC71" s="93"/>
      <c r="AD71" s="93"/>
      <c r="AF71" s="12">
        <f t="shared" ref="AF71:AL71" si="177">AF70+7</f>
        <v>45075</v>
      </c>
      <c r="AG71" s="12">
        <f t="shared" si="177"/>
        <v>45076</v>
      </c>
      <c r="AH71" s="12">
        <f t="shared" si="177"/>
        <v>45077</v>
      </c>
      <c r="AI71" s="12">
        <f t="shared" si="177"/>
        <v>45078</v>
      </c>
      <c r="AJ71" s="12">
        <f t="shared" si="177"/>
        <v>45079</v>
      </c>
      <c r="AK71" s="12">
        <f t="shared" si="177"/>
        <v>45080</v>
      </c>
      <c r="AL71" s="12">
        <f t="shared" si="177"/>
        <v>45081</v>
      </c>
    </row>
    <row r="72" spans="1:38" s="21" customFormat="1" ht="19.2" x14ac:dyDescent="0.45">
      <c r="A72" s="25"/>
      <c r="D72" s="47">
        <f t="shared" ref="D72:J72" si="178">D71+7</f>
        <v>45019</v>
      </c>
      <c r="E72" s="47">
        <f t="shared" si="178"/>
        <v>45020</v>
      </c>
      <c r="F72" s="47">
        <f t="shared" si="178"/>
        <v>45021</v>
      </c>
      <c r="G72" s="47">
        <f t="shared" si="178"/>
        <v>45022</v>
      </c>
      <c r="H72" s="47">
        <f t="shared" si="178"/>
        <v>45023</v>
      </c>
      <c r="I72" s="47">
        <f t="shared" si="178"/>
        <v>45024</v>
      </c>
      <c r="J72" s="47">
        <f t="shared" si="178"/>
        <v>45025</v>
      </c>
      <c r="K72" s="56"/>
      <c r="M72" s="22"/>
      <c r="N72" s="22"/>
      <c r="O72" s="22"/>
      <c r="P72" s="22"/>
      <c r="Q72" s="22"/>
      <c r="R72" s="22"/>
      <c r="S72" s="22"/>
      <c r="T72" s="22"/>
      <c r="U72" s="22"/>
      <c r="V72" s="22"/>
      <c r="W72" s="22"/>
      <c r="X72" s="22"/>
      <c r="Y72" s="22"/>
      <c r="Z72" s="22"/>
      <c r="AA72" s="22"/>
      <c r="AB72" s="22"/>
      <c r="AC72" s="22"/>
      <c r="AF72" s="47">
        <f t="shared" ref="AF72:AL72" si="179">AF71+7</f>
        <v>45082</v>
      </c>
      <c r="AG72" s="47">
        <f t="shared" si="179"/>
        <v>45083</v>
      </c>
      <c r="AH72" s="47">
        <f t="shared" si="179"/>
        <v>45084</v>
      </c>
      <c r="AI72" s="47">
        <f t="shared" si="179"/>
        <v>45085</v>
      </c>
      <c r="AJ72" s="47">
        <f t="shared" si="179"/>
        <v>45086</v>
      </c>
      <c r="AK72" s="47">
        <f t="shared" si="179"/>
        <v>45087</v>
      </c>
      <c r="AL72" s="47">
        <f t="shared" si="179"/>
        <v>45088</v>
      </c>
    </row>
    <row r="73" spans="1:38" ht="19.8" x14ac:dyDescent="0.3">
      <c r="A73" s="23"/>
      <c r="C73" s="57" t="s">
        <v>24</v>
      </c>
      <c r="D73" s="94" t="str">
        <f>VLOOKUP(1,tbDay[],2)</f>
        <v>MANDAG</v>
      </c>
      <c r="E73" s="94"/>
      <c r="F73" s="94"/>
      <c r="G73" s="94"/>
      <c r="H73" s="94"/>
      <c r="I73" s="95" t="str">
        <f>VLOOKUP(2,tbDay[],2)</f>
        <v>TIRSDAG</v>
      </c>
      <c r="J73" s="95"/>
      <c r="K73" s="95"/>
      <c r="L73" s="95"/>
      <c r="M73" s="95"/>
      <c r="N73" s="96" t="str">
        <f>VLOOKUP(3,tbDay[],2)</f>
        <v>ONSDAG</v>
      </c>
      <c r="O73" s="96"/>
      <c r="P73" s="96"/>
      <c r="Q73" s="96"/>
      <c r="R73" s="96"/>
      <c r="S73" s="96" t="str">
        <f>VLOOKUP(4,tbDay[],2)</f>
        <v>TORSDAG</v>
      </c>
      <c r="T73" s="96"/>
      <c r="U73" s="96"/>
      <c r="V73" s="96"/>
      <c r="W73" s="96"/>
      <c r="X73" s="96" t="str">
        <f>VLOOKUP(5,tbDay[],2)</f>
        <v>FREDAG</v>
      </c>
      <c r="Y73" s="96"/>
      <c r="Z73" s="96"/>
      <c r="AA73" s="96"/>
      <c r="AB73" s="96"/>
      <c r="AC73" s="95" t="str">
        <f>VLOOKUP(6,tbDay[],2)</f>
        <v>LØRDAG</v>
      </c>
      <c r="AD73" s="95"/>
      <c r="AE73" s="95"/>
      <c r="AF73" s="95"/>
      <c r="AG73" s="95"/>
      <c r="AH73" s="95" t="str">
        <f>VLOOKUP(7,tbDay[],2)</f>
        <v>SØNDAG</v>
      </c>
      <c r="AI73" s="95"/>
      <c r="AJ73" s="95"/>
      <c r="AK73" s="95"/>
      <c r="AL73" s="95"/>
    </row>
    <row r="74" spans="1:38" ht="15" x14ac:dyDescent="0.35">
      <c r="A74" s="19"/>
      <c r="C74" s="86">
        <f t="shared" ref="C74" si="180">_xlfn.ISOWEEKNUM(D74)</f>
        <v>13</v>
      </c>
      <c r="D74" s="14">
        <f>VLOOKUP(A65,xCal,2)+INDEX(Indstillinger!U$5:U$18,A65+1)</f>
        <v>45012</v>
      </c>
      <c r="E74" s="88" t="str">
        <f>IFERROR(VLOOKUP(D74,tbCal1[],2,FALSE),"")</f>
        <v/>
      </c>
      <c r="F74" s="88"/>
      <c r="G74" s="88"/>
      <c r="H74" s="88"/>
      <c r="I74" s="14">
        <f>D74+1</f>
        <v>45013</v>
      </c>
      <c r="J74" s="88" t="str">
        <f>IFERROR(VLOOKUP(I74,tbCal1[],2,FALSE),"")</f>
        <v/>
      </c>
      <c r="K74" s="88"/>
      <c r="L74" s="88"/>
      <c r="M74" s="88"/>
      <c r="N74" s="14">
        <f>I74+1</f>
        <v>45014</v>
      </c>
      <c r="O74" s="88" t="str">
        <f>IFERROR(VLOOKUP(N74,tbCal1[],2,FALSE),"")</f>
        <v/>
      </c>
      <c r="P74" s="88"/>
      <c r="Q74" s="88"/>
      <c r="R74" s="88"/>
      <c r="S74" s="14">
        <f>N74+1</f>
        <v>45015</v>
      </c>
      <c r="T74" s="88" t="str">
        <f>IFERROR(VLOOKUP(S74,tbCal1[],2,FALSE),"")</f>
        <v/>
      </c>
      <c r="U74" s="88"/>
      <c r="V74" s="88"/>
      <c r="W74" s="88"/>
      <c r="X74" s="14">
        <f>S74+1</f>
        <v>45016</v>
      </c>
      <c r="Y74" s="88" t="str">
        <f>IFERROR(VLOOKUP(X74,tbCal1[],2,FALSE),"")</f>
        <v/>
      </c>
      <c r="Z74" s="88"/>
      <c r="AA74" s="88"/>
      <c r="AB74" s="88"/>
      <c r="AC74" s="14">
        <f>X74+1</f>
        <v>45017</v>
      </c>
      <c r="AD74" s="88" t="str">
        <f>IFERROR(VLOOKUP(AC74,tbCal1[],2,FALSE),"")</f>
        <v/>
      </c>
      <c r="AE74" s="88"/>
      <c r="AF74" s="88"/>
      <c r="AG74" s="88"/>
      <c r="AH74" s="14">
        <f>AC74+1</f>
        <v>45018</v>
      </c>
      <c r="AI74" s="88" t="str">
        <f>IFERROR(VLOOKUP(AH74,tbCal1[],2,FALSE),"")</f>
        <v/>
      </c>
      <c r="AJ74" s="88"/>
      <c r="AK74" s="88"/>
      <c r="AL74" s="88"/>
    </row>
    <row r="75" spans="1:38" ht="46.2" x14ac:dyDescent="0.7">
      <c r="A75" s="24"/>
      <c r="C75" s="87"/>
      <c r="D75" s="89" t="str">
        <f>IFERROR(VLOOKUP(D74,tbCal2[],2,FALSE),"")</f>
        <v/>
      </c>
      <c r="E75" s="90"/>
      <c r="F75" s="90"/>
      <c r="G75" s="90"/>
      <c r="H75" s="91"/>
      <c r="I75" s="89" t="str">
        <f>IFERROR(VLOOKUP(I74,tbCal2[],2,FALSE),"")</f>
        <v/>
      </c>
      <c r="J75" s="90"/>
      <c r="K75" s="90"/>
      <c r="L75" s="90"/>
      <c r="M75" s="91"/>
      <c r="N75" s="89" t="str">
        <f>IFERROR(VLOOKUP(N74,tbCal2[],2,FALSE),"")</f>
        <v/>
      </c>
      <c r="O75" s="90"/>
      <c r="P75" s="90"/>
      <c r="Q75" s="90"/>
      <c r="R75" s="91"/>
      <c r="S75" s="89" t="str">
        <f>IFERROR(VLOOKUP(S74,tbCal2[],2,FALSE),"")</f>
        <v/>
      </c>
      <c r="T75" s="90"/>
      <c r="U75" s="90"/>
      <c r="V75" s="90"/>
      <c r="W75" s="91"/>
      <c r="X75" s="89" t="str">
        <f>IFERROR(VLOOKUP(X74,tbCal2[],2,FALSE),"")</f>
        <v/>
      </c>
      <c r="Y75" s="90"/>
      <c r="Z75" s="90"/>
      <c r="AA75" s="90"/>
      <c r="AB75" s="91"/>
      <c r="AC75" s="89" t="str">
        <f>IFERROR(VLOOKUP(AC74,tbCal2[],2,FALSE),"")</f>
        <v/>
      </c>
      <c r="AD75" s="90"/>
      <c r="AE75" s="90"/>
      <c r="AF75" s="90"/>
      <c r="AG75" s="91"/>
      <c r="AH75" s="89" t="str">
        <f>IFERROR(VLOOKUP(AH74,tbCal2[],2,FALSE),"")</f>
        <v/>
      </c>
      <c r="AI75" s="90"/>
      <c r="AJ75" s="90"/>
      <c r="AK75" s="90"/>
      <c r="AL75" s="91"/>
    </row>
    <row r="76" spans="1:38" ht="15" x14ac:dyDescent="0.35">
      <c r="A76" s="19"/>
      <c r="C76" s="86">
        <f t="shared" ref="C76" si="181">_xlfn.ISOWEEKNUM(D76)</f>
        <v>14</v>
      </c>
      <c r="D76" s="14">
        <f>D74+7</f>
        <v>45019</v>
      </c>
      <c r="E76" s="88" t="str">
        <f>IFERROR(VLOOKUP(D76,tbCal1[],2,FALSE),"")</f>
        <v/>
      </c>
      <c r="F76" s="88"/>
      <c r="G76" s="88"/>
      <c r="H76" s="88"/>
      <c r="I76" s="14">
        <f>I74+7</f>
        <v>45020</v>
      </c>
      <c r="J76" s="88" t="str">
        <f>IFERROR(VLOOKUP(I76,tbCal1[],2,FALSE),"")</f>
        <v/>
      </c>
      <c r="K76" s="88"/>
      <c r="L76" s="88"/>
      <c r="M76" s="88"/>
      <c r="N76" s="14">
        <f>N74+7</f>
        <v>45021</v>
      </c>
      <c r="O76" s="88" t="str">
        <f>IFERROR(VLOOKUP(N76,tbCal1[],2,FALSE),"")</f>
        <v/>
      </c>
      <c r="P76" s="88"/>
      <c r="Q76" s="88"/>
      <c r="R76" s="88"/>
      <c r="S76" s="14">
        <f>S74+7</f>
        <v>45022</v>
      </c>
      <c r="T76" s="88" t="str">
        <f>IFERROR(VLOOKUP(S76,tbCal1[],2,FALSE),"")</f>
        <v>Skærtorsdag</v>
      </c>
      <c r="U76" s="88"/>
      <c r="V76" s="88"/>
      <c r="W76" s="88"/>
      <c r="X76" s="14">
        <f>X74+7</f>
        <v>45023</v>
      </c>
      <c r="Y76" s="88" t="str">
        <f>IFERROR(VLOOKUP(X76,tbCal1[],2,FALSE),"")</f>
        <v>Langfredag</v>
      </c>
      <c r="Z76" s="88"/>
      <c r="AA76" s="88"/>
      <c r="AB76" s="88"/>
      <c r="AC76" s="14">
        <f>AC74+7</f>
        <v>45024</v>
      </c>
      <c r="AD76" s="88" t="str">
        <f>IFERROR(VLOOKUP(AC76,tbCal1[],2,FALSE),"")</f>
        <v/>
      </c>
      <c r="AE76" s="88"/>
      <c r="AF76" s="88"/>
      <c r="AG76" s="88"/>
      <c r="AH76" s="14">
        <f>AH74+7</f>
        <v>45025</v>
      </c>
      <c r="AI76" s="88" t="str">
        <f>IFERROR(VLOOKUP(AH76,tbCal1[],2,FALSE),"")</f>
        <v/>
      </c>
      <c r="AJ76" s="88"/>
      <c r="AK76" s="88"/>
      <c r="AL76" s="88"/>
    </row>
    <row r="77" spans="1:38" ht="46.2" x14ac:dyDescent="0.7">
      <c r="A77" s="24"/>
      <c r="C77" s="87"/>
      <c r="D77" s="89" t="str">
        <f>IFERROR(VLOOKUP(D76,tbCal2[],2,FALSE),"")</f>
        <v/>
      </c>
      <c r="E77" s="90"/>
      <c r="F77" s="90"/>
      <c r="G77" s="90"/>
      <c r="H77" s="91"/>
      <c r="I77" s="89" t="str">
        <f>IFERROR(VLOOKUP(I76,tbCal2[],2,FALSE),"")</f>
        <v>Prins Henrik</v>
      </c>
      <c r="J77" s="90"/>
      <c r="K77" s="90"/>
      <c r="L77" s="90"/>
      <c r="M77" s="91"/>
      <c r="N77" s="89" t="str">
        <f>IFERROR(VLOOKUP(N76,tbCal2[],2,FALSE),"")</f>
        <v/>
      </c>
      <c r="O77" s="90"/>
      <c r="P77" s="90"/>
      <c r="Q77" s="90"/>
      <c r="R77" s="91"/>
      <c r="S77" s="89" t="str">
        <f>IFERROR(VLOOKUP(S76,tbCal2[],2,FALSE),"")</f>
        <v/>
      </c>
      <c r="T77" s="90"/>
      <c r="U77" s="90"/>
      <c r="V77" s="90"/>
      <c r="W77" s="91"/>
      <c r="X77" s="89" t="str">
        <f>IFERROR(VLOOKUP(X76,tbCal2[],2,FALSE),"")</f>
        <v/>
      </c>
      <c r="Y77" s="90"/>
      <c r="Z77" s="90"/>
      <c r="AA77" s="90"/>
      <c r="AB77" s="91"/>
      <c r="AC77" s="89" t="str">
        <f>IFERROR(VLOOKUP(AC76,tbCal2[],2,FALSE),"")</f>
        <v/>
      </c>
      <c r="AD77" s="90"/>
      <c r="AE77" s="90"/>
      <c r="AF77" s="90"/>
      <c r="AG77" s="91"/>
      <c r="AH77" s="89" t="str">
        <f>IFERROR(VLOOKUP(AH76,tbCal2[],2,FALSE),"")</f>
        <v/>
      </c>
      <c r="AI77" s="90"/>
      <c r="AJ77" s="90"/>
      <c r="AK77" s="90"/>
      <c r="AL77" s="91"/>
    </row>
    <row r="78" spans="1:38" ht="15" x14ac:dyDescent="0.35">
      <c r="A78" s="19"/>
      <c r="C78" s="86">
        <f t="shared" ref="C78" si="182">_xlfn.ISOWEEKNUM(D78)</f>
        <v>15</v>
      </c>
      <c r="D78" s="14">
        <f t="shared" ref="D78" si="183">D76+7</f>
        <v>45026</v>
      </c>
      <c r="E78" s="88" t="str">
        <f>IFERROR(VLOOKUP(D78,tbCal1[],2,FALSE),"")</f>
        <v>2. Påskedag</v>
      </c>
      <c r="F78" s="88"/>
      <c r="G78" s="88"/>
      <c r="H78" s="88"/>
      <c r="I78" s="14">
        <f t="shared" ref="I78" si="184">I76+7</f>
        <v>45027</v>
      </c>
      <c r="J78" s="88" t="str">
        <f>IFERROR(VLOOKUP(I78,tbCal1[],2,FALSE),"")</f>
        <v/>
      </c>
      <c r="K78" s="88"/>
      <c r="L78" s="88"/>
      <c r="M78" s="88"/>
      <c r="N78" s="14">
        <f t="shared" ref="N78" si="185">N76+7</f>
        <v>45028</v>
      </c>
      <c r="O78" s="88" t="str">
        <f>IFERROR(VLOOKUP(N78,tbCal1[],2,FALSE),"")</f>
        <v/>
      </c>
      <c r="P78" s="88"/>
      <c r="Q78" s="88"/>
      <c r="R78" s="88"/>
      <c r="S78" s="14">
        <f t="shared" ref="S78" si="186">S76+7</f>
        <v>45029</v>
      </c>
      <c r="T78" s="88" t="str">
        <f>IFERROR(VLOOKUP(S78,tbCal1[],2,FALSE),"")</f>
        <v/>
      </c>
      <c r="U78" s="88"/>
      <c r="V78" s="88"/>
      <c r="W78" s="88"/>
      <c r="X78" s="14">
        <f t="shared" ref="X78" si="187">X76+7</f>
        <v>45030</v>
      </c>
      <c r="Y78" s="88" t="str">
        <f>IFERROR(VLOOKUP(X78,tbCal1[],2,FALSE),"")</f>
        <v/>
      </c>
      <c r="Z78" s="88"/>
      <c r="AA78" s="88"/>
      <c r="AB78" s="88"/>
      <c r="AC78" s="14">
        <f t="shared" ref="AC78" si="188">AC76+7</f>
        <v>45031</v>
      </c>
      <c r="AD78" s="88" t="str">
        <f>IFERROR(VLOOKUP(AC78,tbCal1[],2,FALSE),"")</f>
        <v/>
      </c>
      <c r="AE78" s="88"/>
      <c r="AF78" s="88"/>
      <c r="AG78" s="88"/>
      <c r="AH78" s="14">
        <f t="shared" ref="AH78" si="189">AH76+7</f>
        <v>45032</v>
      </c>
      <c r="AI78" s="88" t="str">
        <f>IFERROR(VLOOKUP(AH78,tbCal1[],2,FALSE),"")</f>
        <v/>
      </c>
      <c r="AJ78" s="88"/>
      <c r="AK78" s="88"/>
      <c r="AL78" s="88"/>
    </row>
    <row r="79" spans="1:38" ht="46.2" x14ac:dyDescent="0.7">
      <c r="A79" s="24"/>
      <c r="C79" s="87"/>
      <c r="D79" s="89" t="str">
        <f>IFERROR(VLOOKUP(D78,tbCal2[],2,FALSE),"")</f>
        <v/>
      </c>
      <c r="E79" s="90"/>
      <c r="F79" s="90"/>
      <c r="G79" s="90"/>
      <c r="H79" s="91"/>
      <c r="I79" s="89" t="str">
        <f>IFERROR(VLOOKUP(I78,tbCal2[],2,FALSE),"")</f>
        <v/>
      </c>
      <c r="J79" s="90"/>
      <c r="K79" s="90"/>
      <c r="L79" s="90"/>
      <c r="M79" s="91"/>
      <c r="N79" s="89" t="str">
        <f>IFERROR(VLOOKUP(N78,tbCal2[],2,FALSE),"")</f>
        <v/>
      </c>
      <c r="O79" s="90"/>
      <c r="P79" s="90"/>
      <c r="Q79" s="90"/>
      <c r="R79" s="91"/>
      <c r="S79" s="89" t="str">
        <f>IFERROR(VLOOKUP(S78,tbCal2[],2,FALSE),"")</f>
        <v/>
      </c>
      <c r="T79" s="90"/>
      <c r="U79" s="90"/>
      <c r="V79" s="90"/>
      <c r="W79" s="91"/>
      <c r="X79" s="89" t="str">
        <f>IFERROR(VLOOKUP(X78,tbCal2[],2,FALSE),"")</f>
        <v/>
      </c>
      <c r="Y79" s="90"/>
      <c r="Z79" s="90"/>
      <c r="AA79" s="90"/>
      <c r="AB79" s="91"/>
      <c r="AC79" s="89" t="str">
        <f>IFERROR(VLOOKUP(AC78,tbCal2[],2,FALSE),"")</f>
        <v/>
      </c>
      <c r="AD79" s="90"/>
      <c r="AE79" s="90"/>
      <c r="AF79" s="90"/>
      <c r="AG79" s="91"/>
      <c r="AH79" s="89" t="str">
        <f>IFERROR(VLOOKUP(AH78,tbCal2[],2,FALSE),"")</f>
        <v>Dronning Margrethe II</v>
      </c>
      <c r="AI79" s="90"/>
      <c r="AJ79" s="90"/>
      <c r="AK79" s="90"/>
      <c r="AL79" s="91"/>
    </row>
    <row r="80" spans="1:38" ht="15" x14ac:dyDescent="0.35">
      <c r="A80" s="19"/>
      <c r="C80" s="86">
        <f t="shared" ref="C80" si="190">_xlfn.ISOWEEKNUM(D80)</f>
        <v>16</v>
      </c>
      <c r="D80" s="14">
        <f t="shared" ref="D80" si="191">D78+7</f>
        <v>45033</v>
      </c>
      <c r="E80" s="88" t="str">
        <f>IFERROR(VLOOKUP(D80,tbCal1[],2,FALSE),"")</f>
        <v/>
      </c>
      <c r="F80" s="88"/>
      <c r="G80" s="88"/>
      <c r="H80" s="88"/>
      <c r="I80" s="14">
        <f t="shared" ref="I80" si="192">I78+7</f>
        <v>45034</v>
      </c>
      <c r="J80" s="88" t="str">
        <f>IFERROR(VLOOKUP(I80,tbCal1[],2,FALSE),"")</f>
        <v/>
      </c>
      <c r="K80" s="88"/>
      <c r="L80" s="88"/>
      <c r="M80" s="88"/>
      <c r="N80" s="14">
        <f t="shared" ref="N80" si="193">N78+7</f>
        <v>45035</v>
      </c>
      <c r="O80" s="88" t="str">
        <f>IFERROR(VLOOKUP(N80,tbCal1[],2,FALSE),"")</f>
        <v/>
      </c>
      <c r="P80" s="88"/>
      <c r="Q80" s="88"/>
      <c r="R80" s="88"/>
      <c r="S80" s="14">
        <f t="shared" ref="S80" si="194">S78+7</f>
        <v>45036</v>
      </c>
      <c r="T80" s="88" t="str">
        <f>IFERROR(VLOOKUP(S80,tbCal1[],2,FALSE),"")</f>
        <v/>
      </c>
      <c r="U80" s="88"/>
      <c r="V80" s="88"/>
      <c r="W80" s="88"/>
      <c r="X80" s="14">
        <f t="shared" ref="X80" si="195">X78+7</f>
        <v>45037</v>
      </c>
      <c r="Y80" s="88" t="str">
        <f>IFERROR(VLOOKUP(X80,tbCal1[],2,FALSE),"")</f>
        <v/>
      </c>
      <c r="Z80" s="88"/>
      <c r="AA80" s="88"/>
      <c r="AB80" s="88"/>
      <c r="AC80" s="14">
        <f t="shared" ref="AC80" si="196">AC78+7</f>
        <v>45038</v>
      </c>
      <c r="AD80" s="88" t="str">
        <f>IFERROR(VLOOKUP(AC80,tbCal1[],2,FALSE),"")</f>
        <v/>
      </c>
      <c r="AE80" s="88"/>
      <c r="AF80" s="88"/>
      <c r="AG80" s="88"/>
      <c r="AH80" s="14">
        <f t="shared" ref="AH80" si="197">AH78+7</f>
        <v>45039</v>
      </c>
      <c r="AI80" s="88" t="str">
        <f>IFERROR(VLOOKUP(AH80,tbCal1[],2,FALSE),"")</f>
        <v/>
      </c>
      <c r="AJ80" s="88"/>
      <c r="AK80" s="88"/>
      <c r="AL80" s="88"/>
    </row>
    <row r="81" spans="1:38" ht="46.2" x14ac:dyDescent="0.7">
      <c r="A81" s="24"/>
      <c r="C81" s="87"/>
      <c r="D81" s="89" t="str">
        <f>IFERROR(VLOOKUP(D80,tbCal2[],2,FALSE),"")</f>
        <v/>
      </c>
      <c r="E81" s="90"/>
      <c r="F81" s="90"/>
      <c r="G81" s="90"/>
      <c r="H81" s="91"/>
      <c r="I81" s="89" t="str">
        <f>IFERROR(VLOOKUP(I80,tbCal2[],2,FALSE),"")</f>
        <v/>
      </c>
      <c r="J81" s="90"/>
      <c r="K81" s="90"/>
      <c r="L81" s="90"/>
      <c r="M81" s="91"/>
      <c r="N81" s="89" t="str">
        <f>IFERROR(VLOOKUP(N80,tbCal2[],2,FALSE),"")</f>
        <v/>
      </c>
      <c r="O81" s="90"/>
      <c r="P81" s="90"/>
      <c r="Q81" s="90"/>
      <c r="R81" s="91"/>
      <c r="S81" s="89" t="str">
        <f>IFERROR(VLOOKUP(S80,tbCal2[],2,FALSE),"")</f>
        <v/>
      </c>
      <c r="T81" s="90"/>
      <c r="U81" s="90"/>
      <c r="V81" s="90"/>
      <c r="W81" s="91"/>
      <c r="X81" s="89" t="str">
        <f>IFERROR(VLOOKUP(X80,tbCal2[],2,FALSE),"")</f>
        <v>Prinsesse Isabella</v>
      </c>
      <c r="Y81" s="90"/>
      <c r="Z81" s="90"/>
      <c r="AA81" s="90"/>
      <c r="AB81" s="91"/>
      <c r="AC81" s="89" t="str">
        <f>IFERROR(VLOOKUP(AC80,tbCal2[],2,FALSE),"")</f>
        <v/>
      </c>
      <c r="AD81" s="90"/>
      <c r="AE81" s="90"/>
      <c r="AF81" s="90"/>
      <c r="AG81" s="91"/>
      <c r="AH81" s="89" t="str">
        <f>IFERROR(VLOOKUP(AH80,tbCal2[],2,FALSE),"")</f>
        <v/>
      </c>
      <c r="AI81" s="90"/>
      <c r="AJ81" s="90"/>
      <c r="AK81" s="90"/>
      <c r="AL81" s="91"/>
    </row>
    <row r="82" spans="1:38" ht="15" x14ac:dyDescent="0.35">
      <c r="A82" s="19"/>
      <c r="C82" s="86">
        <f t="shared" ref="C82" si="198">_xlfn.ISOWEEKNUM(D82)</f>
        <v>17</v>
      </c>
      <c r="D82" s="14">
        <f t="shared" ref="D82" si="199">D80+7</f>
        <v>45040</v>
      </c>
      <c r="E82" s="88" t="str">
        <f>IFERROR(VLOOKUP(D82,tbCal1[],2,FALSE),"")</f>
        <v/>
      </c>
      <c r="F82" s="88"/>
      <c r="G82" s="88"/>
      <c r="H82" s="88"/>
      <c r="I82" s="14">
        <f t="shared" ref="I82" si="200">I80+7</f>
        <v>45041</v>
      </c>
      <c r="J82" s="88" t="str">
        <f>IFERROR(VLOOKUP(I82,tbCal1[],2,FALSE),"")</f>
        <v/>
      </c>
      <c r="K82" s="88"/>
      <c r="L82" s="88"/>
      <c r="M82" s="88"/>
      <c r="N82" s="14">
        <f t="shared" ref="N82" si="201">N80+7</f>
        <v>45042</v>
      </c>
      <c r="O82" s="88" t="str">
        <f>IFERROR(VLOOKUP(N82,tbCal1[],2,FALSE),"")</f>
        <v/>
      </c>
      <c r="P82" s="88"/>
      <c r="Q82" s="88"/>
      <c r="R82" s="88"/>
      <c r="S82" s="14">
        <f t="shared" ref="S82" si="202">S80+7</f>
        <v>45043</v>
      </c>
      <c r="T82" s="88" t="str">
        <f>IFERROR(VLOOKUP(S82,tbCal1[],2,FALSE),"")</f>
        <v/>
      </c>
      <c r="U82" s="88"/>
      <c r="V82" s="88"/>
      <c r="W82" s="88"/>
      <c r="X82" s="14">
        <f t="shared" ref="X82" si="203">X80+7</f>
        <v>45044</v>
      </c>
      <c r="Y82" s="88" t="str">
        <f>IFERROR(VLOOKUP(X82,tbCal1[],2,FALSE),"")</f>
        <v/>
      </c>
      <c r="Z82" s="88"/>
      <c r="AA82" s="88"/>
      <c r="AB82" s="88"/>
      <c r="AC82" s="14">
        <f t="shared" ref="AC82" si="204">AC80+7</f>
        <v>45045</v>
      </c>
      <c r="AD82" s="88" t="str">
        <f>IFERROR(VLOOKUP(AC82,tbCal1[],2,FALSE),"")</f>
        <v/>
      </c>
      <c r="AE82" s="88"/>
      <c r="AF82" s="88"/>
      <c r="AG82" s="88"/>
      <c r="AH82" s="14">
        <f t="shared" ref="AH82" si="205">AH80+7</f>
        <v>45046</v>
      </c>
      <c r="AI82" s="88" t="str">
        <f>IFERROR(VLOOKUP(AH82,tbCal1[],2,FALSE),"")</f>
        <v/>
      </c>
      <c r="AJ82" s="88"/>
      <c r="AK82" s="88"/>
      <c r="AL82" s="88"/>
    </row>
    <row r="83" spans="1:38" ht="46.2" x14ac:dyDescent="0.7">
      <c r="A83" s="24"/>
      <c r="C83" s="87"/>
      <c r="D83" s="89" t="str">
        <f>IFERROR(VLOOKUP(D82,tbCal2[],2,FALSE),"")</f>
        <v/>
      </c>
      <c r="E83" s="90"/>
      <c r="F83" s="90"/>
      <c r="G83" s="90"/>
      <c r="H83" s="91"/>
      <c r="I83" s="89" t="str">
        <f>IFERROR(VLOOKUP(I82,tbCal2[],2,FALSE),"")</f>
        <v/>
      </c>
      <c r="J83" s="90"/>
      <c r="K83" s="90"/>
      <c r="L83" s="90"/>
      <c r="M83" s="91"/>
      <c r="N83" s="89" t="str">
        <f>IFERROR(VLOOKUP(N82,tbCal2[],2,FALSE),"")</f>
        <v/>
      </c>
      <c r="O83" s="90"/>
      <c r="P83" s="90"/>
      <c r="Q83" s="90"/>
      <c r="R83" s="91"/>
      <c r="S83" s="89" t="str">
        <f>IFERROR(VLOOKUP(S82,tbCal2[],2,FALSE),"")</f>
        <v/>
      </c>
      <c r="T83" s="90"/>
      <c r="U83" s="90"/>
      <c r="V83" s="90"/>
      <c r="W83" s="91"/>
      <c r="X83" s="89" t="str">
        <f>IFERROR(VLOOKUP(X82,tbCal2[],2,FALSE),"")</f>
        <v/>
      </c>
      <c r="Y83" s="90"/>
      <c r="Z83" s="90"/>
      <c r="AA83" s="90"/>
      <c r="AB83" s="91"/>
      <c r="AC83" s="89" t="str">
        <f>IFERROR(VLOOKUP(AC82,tbCal2[],2,FALSE),"")</f>
        <v/>
      </c>
      <c r="AD83" s="90"/>
      <c r="AE83" s="90"/>
      <c r="AF83" s="90"/>
      <c r="AG83" s="91"/>
      <c r="AH83" s="89" t="str">
        <f>IFERROR(VLOOKUP(AH82,tbCal2[],2,FALSE),"")</f>
        <v/>
      </c>
      <c r="AI83" s="90"/>
      <c r="AJ83" s="90"/>
      <c r="AK83" s="90"/>
      <c r="AL83" s="91"/>
    </row>
    <row r="84" spans="1:38" ht="15" x14ac:dyDescent="0.35">
      <c r="A84" s="19"/>
      <c r="C84" s="86">
        <f t="shared" ref="C84" si="206">_xlfn.ISOWEEKNUM(D84)</f>
        <v>18</v>
      </c>
      <c r="D84" s="14">
        <f t="shared" ref="D84" si="207">D82+7</f>
        <v>45047</v>
      </c>
      <c r="E84" s="88" t="str">
        <f>IFERROR(VLOOKUP(D84,tbCal1[],2,FALSE),"")</f>
        <v/>
      </c>
      <c r="F84" s="88"/>
      <c r="G84" s="88"/>
      <c r="H84" s="88"/>
      <c r="I84" s="14">
        <f t="shared" ref="I84" si="208">I82+7</f>
        <v>45048</v>
      </c>
      <c r="J84" s="88" t="str">
        <f>IFERROR(VLOOKUP(I84,tbCal1[],2,FALSE),"")</f>
        <v/>
      </c>
      <c r="K84" s="88"/>
      <c r="L84" s="88"/>
      <c r="M84" s="88"/>
      <c r="N84" s="14">
        <f t="shared" ref="N84" si="209">N82+7</f>
        <v>45049</v>
      </c>
      <c r="O84" s="88" t="str">
        <f>IFERROR(VLOOKUP(N84,tbCal1[],2,FALSE),"")</f>
        <v/>
      </c>
      <c r="P84" s="88"/>
      <c r="Q84" s="88"/>
      <c r="R84" s="88"/>
      <c r="S84" s="14">
        <f t="shared" ref="S84" si="210">S82+7</f>
        <v>45050</v>
      </c>
      <c r="T84" s="88" t="str">
        <f>IFERROR(VLOOKUP(S84,tbCal1[],2,FALSE),"")</f>
        <v/>
      </c>
      <c r="U84" s="88"/>
      <c r="V84" s="88"/>
      <c r="W84" s="88"/>
      <c r="X84" s="14">
        <f t="shared" ref="X84" si="211">X82+7</f>
        <v>45051</v>
      </c>
      <c r="Y84" s="88" t="str">
        <f>IFERROR(VLOOKUP(X84,tbCal1[],2,FALSE),"")</f>
        <v>Store Bededag</v>
      </c>
      <c r="Z84" s="88"/>
      <c r="AA84" s="88"/>
      <c r="AB84" s="88"/>
      <c r="AC84" s="14">
        <f t="shared" ref="AC84" si="212">AC82+7</f>
        <v>45052</v>
      </c>
      <c r="AD84" s="88" t="str">
        <f>IFERROR(VLOOKUP(AC84,tbCal1[],2,FALSE),"")</f>
        <v/>
      </c>
      <c r="AE84" s="88"/>
      <c r="AF84" s="88"/>
      <c r="AG84" s="88"/>
      <c r="AH84" s="14">
        <f t="shared" ref="AH84" si="213">AH82+7</f>
        <v>45053</v>
      </c>
      <c r="AI84" s="88" t="str">
        <f>IFERROR(VLOOKUP(AH84,tbCal1[],2,FALSE),"")</f>
        <v/>
      </c>
      <c r="AJ84" s="88"/>
      <c r="AK84" s="88"/>
      <c r="AL84" s="88"/>
    </row>
    <row r="85" spans="1:38" ht="46.2" x14ac:dyDescent="0.7">
      <c r="A85" s="24"/>
      <c r="C85" s="87"/>
      <c r="D85" s="89" t="str">
        <f>IFERROR(VLOOKUP(D84,tbCal2[],2,FALSE),"")</f>
        <v/>
      </c>
      <c r="E85" s="90"/>
      <c r="F85" s="90"/>
      <c r="G85" s="90"/>
      <c r="H85" s="91"/>
      <c r="I85" s="89" t="str">
        <f>IFERROR(VLOOKUP(I84,tbCal2[],2,FALSE),"")</f>
        <v/>
      </c>
      <c r="J85" s="90"/>
      <c r="K85" s="90"/>
      <c r="L85" s="90"/>
      <c r="M85" s="91"/>
      <c r="N85" s="89" t="str">
        <f>IFERROR(VLOOKUP(N84,tbCal2[],2,FALSE),"")</f>
        <v/>
      </c>
      <c r="O85" s="90"/>
      <c r="P85" s="90"/>
      <c r="Q85" s="90"/>
      <c r="R85" s="91"/>
      <c r="S85" s="89" t="str">
        <f>IFERROR(VLOOKUP(S84,tbCal2[],2,FALSE),"")</f>
        <v/>
      </c>
      <c r="T85" s="90"/>
      <c r="U85" s="90"/>
      <c r="V85" s="90"/>
      <c r="W85" s="91"/>
      <c r="X85" s="89" t="str">
        <f>IFERROR(VLOOKUP(X84,tbCal2[],2,FALSE),"")</f>
        <v/>
      </c>
      <c r="Y85" s="90"/>
      <c r="Z85" s="90"/>
      <c r="AA85" s="90"/>
      <c r="AB85" s="91"/>
      <c r="AC85" s="89" t="str">
        <f>IFERROR(VLOOKUP(AC84,tbCal2[],2,FALSE),"")</f>
        <v/>
      </c>
      <c r="AD85" s="90"/>
      <c r="AE85" s="90"/>
      <c r="AF85" s="90"/>
      <c r="AG85" s="91"/>
      <c r="AH85" s="89" t="str">
        <f>IFERROR(VLOOKUP(AH84,tbCal2[],2,FALSE),"")</f>
        <v/>
      </c>
      <c r="AI85" s="90"/>
      <c r="AJ85" s="90"/>
      <c r="AK85" s="90"/>
      <c r="AL85" s="91"/>
    </row>
    <row r="86" spans="1:38" ht="19.2" x14ac:dyDescent="0.45">
      <c r="A86" s="18">
        <v>5</v>
      </c>
      <c r="D86" s="92" t="str">
        <f>VLOOKUP(A86-1,xCal,6)</f>
        <v>APRIL 2023</v>
      </c>
      <c r="E86" s="92"/>
      <c r="F86" s="92"/>
      <c r="G86" s="92"/>
      <c r="H86" s="92"/>
      <c r="I86" s="92"/>
      <c r="J86" s="92"/>
      <c r="K86" s="8"/>
      <c r="L86"/>
      <c r="M86"/>
      <c r="N86"/>
      <c r="O86"/>
      <c r="P86"/>
      <c r="Q86"/>
      <c r="R86"/>
      <c r="S86"/>
      <c r="T86"/>
      <c r="U86"/>
      <c r="V86"/>
      <c r="W86"/>
      <c r="X86"/>
      <c r="Y86"/>
      <c r="Z86"/>
      <c r="AA86"/>
      <c r="AB86"/>
      <c r="AC86"/>
      <c r="AD86"/>
      <c r="AE86"/>
      <c r="AF86" s="92" t="str">
        <f>VLOOKUP(A86+1,xCal,6)</f>
        <v>JUNI 2023</v>
      </c>
      <c r="AG86" s="92"/>
      <c r="AH86" s="92"/>
      <c r="AI86" s="92"/>
      <c r="AJ86" s="92"/>
      <c r="AK86" s="92"/>
      <c r="AL86" s="92"/>
    </row>
    <row r="87" spans="1:38" s="21" customFormat="1" x14ac:dyDescent="0.25">
      <c r="D87" s="20" t="s">
        <v>8</v>
      </c>
      <c r="E87" s="20" t="s">
        <v>9</v>
      </c>
      <c r="F87" s="20" t="s">
        <v>10</v>
      </c>
      <c r="G87" s="20" t="s">
        <v>11</v>
      </c>
      <c r="H87" s="20" t="s">
        <v>12</v>
      </c>
      <c r="I87" s="20" t="s">
        <v>13</v>
      </c>
      <c r="J87" s="20" t="s">
        <v>14</v>
      </c>
      <c r="L87" s="93" t="str">
        <f>VLOOKUP(A86,xCal,6)</f>
        <v>MAJ 2023</v>
      </c>
      <c r="M87" s="93"/>
      <c r="N87" s="93"/>
      <c r="O87" s="93"/>
      <c r="P87" s="93"/>
      <c r="Q87" s="93"/>
      <c r="R87" s="93"/>
      <c r="S87" s="93"/>
      <c r="T87" s="93"/>
      <c r="U87" s="93"/>
      <c r="V87" s="93"/>
      <c r="W87" s="93"/>
      <c r="X87" s="93"/>
      <c r="Y87" s="93"/>
      <c r="Z87" s="93"/>
      <c r="AA87" s="93"/>
      <c r="AB87" s="93"/>
      <c r="AC87" s="93"/>
      <c r="AD87" s="93"/>
      <c r="AF87" s="20" t="s">
        <v>8</v>
      </c>
      <c r="AG87" s="20" t="s">
        <v>9</v>
      </c>
      <c r="AH87" s="20" t="s">
        <v>10</v>
      </c>
      <c r="AI87" s="20" t="s">
        <v>11</v>
      </c>
      <c r="AJ87" s="20" t="s">
        <v>12</v>
      </c>
      <c r="AK87" s="20" t="s">
        <v>13</v>
      </c>
      <c r="AL87" s="20" t="s">
        <v>14</v>
      </c>
    </row>
    <row r="88" spans="1:38" s="21" customFormat="1" x14ac:dyDescent="0.25">
      <c r="D88" s="12">
        <f>VLOOKUP(A86-1,xCal,2)+INDEX(Indstillinger!U$5:U$18,A86)</f>
        <v>45012</v>
      </c>
      <c r="E88" s="12">
        <f>D88+1</f>
        <v>45013</v>
      </c>
      <c r="F88" s="12">
        <f t="shared" ref="F88" si="214">E88+1</f>
        <v>45014</v>
      </c>
      <c r="G88" s="12">
        <f t="shared" ref="G88" si="215">F88+1</f>
        <v>45015</v>
      </c>
      <c r="H88" s="12">
        <f t="shared" ref="H88" si="216">G88+1</f>
        <v>45016</v>
      </c>
      <c r="I88" s="12">
        <f t="shared" ref="I88" si="217">H88+1</f>
        <v>45017</v>
      </c>
      <c r="J88" s="12">
        <f t="shared" ref="J88" si="218">I88+1</f>
        <v>45018</v>
      </c>
      <c r="L88" s="93"/>
      <c r="M88" s="93"/>
      <c r="N88" s="93"/>
      <c r="O88" s="93"/>
      <c r="P88" s="93"/>
      <c r="Q88" s="93"/>
      <c r="R88" s="93"/>
      <c r="S88" s="93"/>
      <c r="T88" s="93"/>
      <c r="U88" s="93"/>
      <c r="V88" s="93"/>
      <c r="W88" s="93"/>
      <c r="X88" s="93"/>
      <c r="Y88" s="93"/>
      <c r="Z88" s="93"/>
      <c r="AA88" s="93"/>
      <c r="AB88" s="93"/>
      <c r="AC88" s="93"/>
      <c r="AD88" s="93"/>
      <c r="AF88" s="12">
        <f>VLOOKUP(A86+1,xCal,2)+INDEX(Indstillinger!U$5:U$18,A86+2)</f>
        <v>45075</v>
      </c>
      <c r="AG88" s="12">
        <f>AF88+1</f>
        <v>45076</v>
      </c>
      <c r="AH88" s="12">
        <f t="shared" ref="AH88" si="219">AG88+1</f>
        <v>45077</v>
      </c>
      <c r="AI88" s="12">
        <f t="shared" ref="AI88" si="220">AH88+1</f>
        <v>45078</v>
      </c>
      <c r="AJ88" s="12">
        <f t="shared" ref="AJ88" si="221">AI88+1</f>
        <v>45079</v>
      </c>
      <c r="AK88" s="12">
        <f t="shared" ref="AK88" si="222">AJ88+1</f>
        <v>45080</v>
      </c>
      <c r="AL88" s="12">
        <f t="shared" ref="AL88" si="223">AK88+1</f>
        <v>45081</v>
      </c>
    </row>
    <row r="89" spans="1:38" s="21" customFormat="1" x14ac:dyDescent="0.25">
      <c r="D89" s="12">
        <f>D88+7</f>
        <v>45019</v>
      </c>
      <c r="E89" s="12">
        <f t="shared" ref="E89:J89" si="224">E88+7</f>
        <v>45020</v>
      </c>
      <c r="F89" s="12">
        <f t="shared" si="224"/>
        <v>45021</v>
      </c>
      <c r="G89" s="12">
        <f t="shared" si="224"/>
        <v>45022</v>
      </c>
      <c r="H89" s="12">
        <f t="shared" si="224"/>
        <v>45023</v>
      </c>
      <c r="I89" s="12">
        <f t="shared" si="224"/>
        <v>45024</v>
      </c>
      <c r="J89" s="12">
        <f t="shared" si="224"/>
        <v>45025</v>
      </c>
      <c r="L89" s="93"/>
      <c r="M89" s="93"/>
      <c r="N89" s="93"/>
      <c r="O89" s="93"/>
      <c r="P89" s="93"/>
      <c r="Q89" s="93"/>
      <c r="R89" s="93"/>
      <c r="S89" s="93"/>
      <c r="T89" s="93"/>
      <c r="U89" s="93"/>
      <c r="V89" s="93"/>
      <c r="W89" s="93"/>
      <c r="X89" s="93"/>
      <c r="Y89" s="93"/>
      <c r="Z89" s="93"/>
      <c r="AA89" s="93"/>
      <c r="AB89" s="93"/>
      <c r="AC89" s="93"/>
      <c r="AD89" s="93"/>
      <c r="AF89" s="12">
        <f>AF88+7</f>
        <v>45082</v>
      </c>
      <c r="AG89" s="12">
        <f t="shared" ref="AG89:AL89" si="225">AG88+7</f>
        <v>45083</v>
      </c>
      <c r="AH89" s="12">
        <f t="shared" si="225"/>
        <v>45084</v>
      </c>
      <c r="AI89" s="12">
        <f t="shared" si="225"/>
        <v>45085</v>
      </c>
      <c r="AJ89" s="12">
        <f t="shared" si="225"/>
        <v>45086</v>
      </c>
      <c r="AK89" s="12">
        <f t="shared" si="225"/>
        <v>45087</v>
      </c>
      <c r="AL89" s="12">
        <f t="shared" si="225"/>
        <v>45088</v>
      </c>
    </row>
    <row r="90" spans="1:38" s="21" customFormat="1" x14ac:dyDescent="0.25">
      <c r="D90" s="12">
        <f t="shared" ref="D90:J90" si="226">D89+7</f>
        <v>45026</v>
      </c>
      <c r="E90" s="12">
        <f t="shared" si="226"/>
        <v>45027</v>
      </c>
      <c r="F90" s="12">
        <f t="shared" si="226"/>
        <v>45028</v>
      </c>
      <c r="G90" s="12">
        <f t="shared" si="226"/>
        <v>45029</v>
      </c>
      <c r="H90" s="12">
        <f t="shared" si="226"/>
        <v>45030</v>
      </c>
      <c r="I90" s="12">
        <f t="shared" si="226"/>
        <v>45031</v>
      </c>
      <c r="J90" s="12">
        <f t="shared" si="226"/>
        <v>45032</v>
      </c>
      <c r="L90" s="93"/>
      <c r="M90" s="93"/>
      <c r="N90" s="93"/>
      <c r="O90" s="93"/>
      <c r="P90" s="93"/>
      <c r="Q90" s="93"/>
      <c r="R90" s="93"/>
      <c r="S90" s="93"/>
      <c r="T90" s="93"/>
      <c r="U90" s="93"/>
      <c r="V90" s="93"/>
      <c r="W90" s="93"/>
      <c r="X90" s="93"/>
      <c r="Y90" s="93"/>
      <c r="Z90" s="93"/>
      <c r="AA90" s="93"/>
      <c r="AB90" s="93"/>
      <c r="AC90" s="93"/>
      <c r="AD90" s="93"/>
      <c r="AF90" s="12">
        <f t="shared" ref="AF90:AL90" si="227">AF89+7</f>
        <v>45089</v>
      </c>
      <c r="AG90" s="12">
        <f t="shared" si="227"/>
        <v>45090</v>
      </c>
      <c r="AH90" s="12">
        <f t="shared" si="227"/>
        <v>45091</v>
      </c>
      <c r="AI90" s="12">
        <f t="shared" si="227"/>
        <v>45092</v>
      </c>
      <c r="AJ90" s="12">
        <f t="shared" si="227"/>
        <v>45093</v>
      </c>
      <c r="AK90" s="12">
        <f t="shared" si="227"/>
        <v>45094</v>
      </c>
      <c r="AL90" s="12">
        <f t="shared" si="227"/>
        <v>45095</v>
      </c>
    </row>
    <row r="91" spans="1:38" s="21" customFormat="1" x14ac:dyDescent="0.25">
      <c r="D91" s="12">
        <f t="shared" ref="D91:J91" si="228">D90+7</f>
        <v>45033</v>
      </c>
      <c r="E91" s="12">
        <f t="shared" si="228"/>
        <v>45034</v>
      </c>
      <c r="F91" s="12">
        <f t="shared" si="228"/>
        <v>45035</v>
      </c>
      <c r="G91" s="12">
        <f t="shared" si="228"/>
        <v>45036</v>
      </c>
      <c r="H91" s="12">
        <f t="shared" si="228"/>
        <v>45037</v>
      </c>
      <c r="I91" s="12">
        <f t="shared" si="228"/>
        <v>45038</v>
      </c>
      <c r="J91" s="12">
        <f t="shared" si="228"/>
        <v>45039</v>
      </c>
      <c r="L91" s="93"/>
      <c r="M91" s="93"/>
      <c r="N91" s="93"/>
      <c r="O91" s="93"/>
      <c r="P91" s="93"/>
      <c r="Q91" s="93"/>
      <c r="R91" s="93"/>
      <c r="S91" s="93"/>
      <c r="T91" s="93"/>
      <c r="U91" s="93"/>
      <c r="V91" s="93"/>
      <c r="W91" s="93"/>
      <c r="X91" s="93"/>
      <c r="Y91" s="93"/>
      <c r="Z91" s="93"/>
      <c r="AA91" s="93"/>
      <c r="AB91" s="93"/>
      <c r="AC91" s="93"/>
      <c r="AD91" s="93"/>
      <c r="AF91" s="12">
        <f t="shared" ref="AF91:AL91" si="229">AF90+7</f>
        <v>45096</v>
      </c>
      <c r="AG91" s="12">
        <f t="shared" si="229"/>
        <v>45097</v>
      </c>
      <c r="AH91" s="12">
        <f t="shared" si="229"/>
        <v>45098</v>
      </c>
      <c r="AI91" s="12">
        <f t="shared" si="229"/>
        <v>45099</v>
      </c>
      <c r="AJ91" s="12">
        <f t="shared" si="229"/>
        <v>45100</v>
      </c>
      <c r="AK91" s="12">
        <f t="shared" si="229"/>
        <v>45101</v>
      </c>
      <c r="AL91" s="12">
        <f t="shared" si="229"/>
        <v>45102</v>
      </c>
    </row>
    <row r="92" spans="1:38" s="21" customFormat="1" x14ac:dyDescent="0.25">
      <c r="D92" s="12">
        <f t="shared" ref="D92:J92" si="230">D91+7</f>
        <v>45040</v>
      </c>
      <c r="E92" s="12">
        <f t="shared" si="230"/>
        <v>45041</v>
      </c>
      <c r="F92" s="12">
        <f t="shared" si="230"/>
        <v>45042</v>
      </c>
      <c r="G92" s="12">
        <f t="shared" si="230"/>
        <v>45043</v>
      </c>
      <c r="H92" s="12">
        <f t="shared" si="230"/>
        <v>45044</v>
      </c>
      <c r="I92" s="12">
        <f t="shared" si="230"/>
        <v>45045</v>
      </c>
      <c r="J92" s="12">
        <f t="shared" si="230"/>
        <v>45046</v>
      </c>
      <c r="K92" s="55"/>
      <c r="L92" s="93"/>
      <c r="M92" s="93"/>
      <c r="N92" s="93"/>
      <c r="O92" s="93"/>
      <c r="P92" s="93"/>
      <c r="Q92" s="93"/>
      <c r="R92" s="93"/>
      <c r="S92" s="93"/>
      <c r="T92" s="93"/>
      <c r="U92" s="93"/>
      <c r="V92" s="93"/>
      <c r="W92" s="93"/>
      <c r="X92" s="93"/>
      <c r="Y92" s="93"/>
      <c r="Z92" s="93"/>
      <c r="AA92" s="93"/>
      <c r="AB92" s="93"/>
      <c r="AC92" s="93"/>
      <c r="AD92" s="93"/>
      <c r="AF92" s="12">
        <f t="shared" ref="AF92:AL92" si="231">AF91+7</f>
        <v>45103</v>
      </c>
      <c r="AG92" s="12">
        <f t="shared" si="231"/>
        <v>45104</v>
      </c>
      <c r="AH92" s="12">
        <f t="shared" si="231"/>
        <v>45105</v>
      </c>
      <c r="AI92" s="12">
        <f t="shared" si="231"/>
        <v>45106</v>
      </c>
      <c r="AJ92" s="12">
        <f t="shared" si="231"/>
        <v>45107</v>
      </c>
      <c r="AK92" s="12">
        <f t="shared" si="231"/>
        <v>45108</v>
      </c>
      <c r="AL92" s="12">
        <f t="shared" si="231"/>
        <v>45109</v>
      </c>
    </row>
    <row r="93" spans="1:38" s="21" customFormat="1" ht="19.2" x14ac:dyDescent="0.45">
      <c r="A93" s="25"/>
      <c r="D93" s="47">
        <f t="shared" ref="D93:J93" si="232">D92+7</f>
        <v>45047</v>
      </c>
      <c r="E93" s="47">
        <f t="shared" si="232"/>
        <v>45048</v>
      </c>
      <c r="F93" s="47">
        <f t="shared" si="232"/>
        <v>45049</v>
      </c>
      <c r="G93" s="47">
        <f t="shared" si="232"/>
        <v>45050</v>
      </c>
      <c r="H93" s="47">
        <f t="shared" si="232"/>
        <v>45051</v>
      </c>
      <c r="I93" s="47">
        <f t="shared" si="232"/>
        <v>45052</v>
      </c>
      <c r="J93" s="47">
        <f t="shared" si="232"/>
        <v>45053</v>
      </c>
      <c r="K93" s="56"/>
      <c r="M93" s="22"/>
      <c r="N93" s="22"/>
      <c r="O93" s="22"/>
      <c r="P93" s="22"/>
      <c r="Q93" s="22"/>
      <c r="R93" s="22"/>
      <c r="S93" s="22"/>
      <c r="T93" s="22"/>
      <c r="U93" s="22"/>
      <c r="V93" s="22"/>
      <c r="W93" s="22"/>
      <c r="X93" s="22"/>
      <c r="Y93" s="22"/>
      <c r="Z93" s="22"/>
      <c r="AA93" s="22"/>
      <c r="AB93" s="22"/>
      <c r="AC93" s="22"/>
      <c r="AF93" s="47">
        <f t="shared" ref="AF93:AL93" si="233">AF92+7</f>
        <v>45110</v>
      </c>
      <c r="AG93" s="47">
        <f t="shared" si="233"/>
        <v>45111</v>
      </c>
      <c r="AH93" s="47">
        <f t="shared" si="233"/>
        <v>45112</v>
      </c>
      <c r="AI93" s="47">
        <f t="shared" si="233"/>
        <v>45113</v>
      </c>
      <c r="AJ93" s="47">
        <f t="shared" si="233"/>
        <v>45114</v>
      </c>
      <c r="AK93" s="47">
        <f t="shared" si="233"/>
        <v>45115</v>
      </c>
      <c r="AL93" s="47">
        <f t="shared" si="233"/>
        <v>45116</v>
      </c>
    </row>
    <row r="94" spans="1:38" ht="19.8" x14ac:dyDescent="0.3">
      <c r="A94" s="23"/>
      <c r="C94" s="57" t="s">
        <v>24</v>
      </c>
      <c r="D94" s="94" t="str">
        <f>VLOOKUP(1,tbDay[],2)</f>
        <v>MANDAG</v>
      </c>
      <c r="E94" s="94"/>
      <c r="F94" s="94"/>
      <c r="G94" s="94"/>
      <c r="H94" s="94"/>
      <c r="I94" s="95" t="str">
        <f>VLOOKUP(2,tbDay[],2)</f>
        <v>TIRSDAG</v>
      </c>
      <c r="J94" s="95"/>
      <c r="K94" s="95"/>
      <c r="L94" s="95"/>
      <c r="M94" s="95"/>
      <c r="N94" s="96" t="str">
        <f>VLOOKUP(3,tbDay[],2)</f>
        <v>ONSDAG</v>
      </c>
      <c r="O94" s="96"/>
      <c r="P94" s="96"/>
      <c r="Q94" s="96"/>
      <c r="R94" s="96"/>
      <c r="S94" s="96" t="str">
        <f>VLOOKUP(4,tbDay[],2)</f>
        <v>TORSDAG</v>
      </c>
      <c r="T94" s="96"/>
      <c r="U94" s="96"/>
      <c r="V94" s="96"/>
      <c r="W94" s="96"/>
      <c r="X94" s="96" t="str">
        <f>VLOOKUP(5,tbDay[],2)</f>
        <v>FREDAG</v>
      </c>
      <c r="Y94" s="96"/>
      <c r="Z94" s="96"/>
      <c r="AA94" s="96"/>
      <c r="AB94" s="96"/>
      <c r="AC94" s="95" t="str">
        <f>VLOOKUP(6,tbDay[],2)</f>
        <v>LØRDAG</v>
      </c>
      <c r="AD94" s="95"/>
      <c r="AE94" s="95"/>
      <c r="AF94" s="95"/>
      <c r="AG94" s="95"/>
      <c r="AH94" s="95" t="str">
        <f>VLOOKUP(7,tbDay[],2)</f>
        <v>SØNDAG</v>
      </c>
      <c r="AI94" s="95"/>
      <c r="AJ94" s="95"/>
      <c r="AK94" s="95"/>
      <c r="AL94" s="95"/>
    </row>
    <row r="95" spans="1:38" ht="15" x14ac:dyDescent="0.35">
      <c r="A95" s="19"/>
      <c r="C95" s="86">
        <f t="shared" ref="C95" si="234">_xlfn.ISOWEEKNUM(D95)</f>
        <v>18</v>
      </c>
      <c r="D95" s="14">
        <f>VLOOKUP(A86,xCal,2)+INDEX(Indstillinger!U$5:U$18,A86+1)</f>
        <v>45047</v>
      </c>
      <c r="E95" s="88" t="str">
        <f>IFERROR(VLOOKUP(D95,tbCal1[],2,FALSE),"")</f>
        <v/>
      </c>
      <c r="F95" s="88"/>
      <c r="G95" s="88"/>
      <c r="H95" s="88"/>
      <c r="I95" s="14">
        <f>D95+1</f>
        <v>45048</v>
      </c>
      <c r="J95" s="88" t="str">
        <f>IFERROR(VLOOKUP(I95,tbCal1[],2,FALSE),"")</f>
        <v/>
      </c>
      <c r="K95" s="88"/>
      <c r="L95" s="88"/>
      <c r="M95" s="88"/>
      <c r="N95" s="14">
        <f>I95+1</f>
        <v>45049</v>
      </c>
      <c r="O95" s="88" t="str">
        <f>IFERROR(VLOOKUP(N95,tbCal1[],2,FALSE),"")</f>
        <v/>
      </c>
      <c r="P95" s="88"/>
      <c r="Q95" s="88"/>
      <c r="R95" s="88"/>
      <c r="S95" s="14">
        <f>N95+1</f>
        <v>45050</v>
      </c>
      <c r="T95" s="88" t="str">
        <f>IFERROR(VLOOKUP(S95,tbCal1[],2,FALSE),"")</f>
        <v/>
      </c>
      <c r="U95" s="88"/>
      <c r="V95" s="88"/>
      <c r="W95" s="88"/>
      <c r="X95" s="14">
        <f>S95+1</f>
        <v>45051</v>
      </c>
      <c r="Y95" s="88" t="str">
        <f>IFERROR(VLOOKUP(X95,tbCal1[],2,FALSE),"")</f>
        <v>Store Bededag</v>
      </c>
      <c r="Z95" s="88"/>
      <c r="AA95" s="88"/>
      <c r="AB95" s="88"/>
      <c r="AC95" s="14">
        <f>X95+1</f>
        <v>45052</v>
      </c>
      <c r="AD95" s="88" t="str">
        <f>IFERROR(VLOOKUP(AC95,tbCal1[],2,FALSE),"")</f>
        <v/>
      </c>
      <c r="AE95" s="88"/>
      <c r="AF95" s="88"/>
      <c r="AG95" s="88"/>
      <c r="AH95" s="14">
        <f>AC95+1</f>
        <v>45053</v>
      </c>
      <c r="AI95" s="88" t="str">
        <f>IFERROR(VLOOKUP(AH95,tbCal1[],2,FALSE),"")</f>
        <v/>
      </c>
      <c r="AJ95" s="88"/>
      <c r="AK95" s="88"/>
      <c r="AL95" s="88"/>
    </row>
    <row r="96" spans="1:38" ht="46.2" x14ac:dyDescent="0.7">
      <c r="A96" s="24"/>
      <c r="C96" s="87"/>
      <c r="D96" s="89" t="str">
        <f>IFERROR(VLOOKUP(D95,tbCal2[],2,FALSE),"")</f>
        <v/>
      </c>
      <c r="E96" s="90"/>
      <c r="F96" s="90"/>
      <c r="G96" s="90"/>
      <c r="H96" s="91"/>
      <c r="I96" s="89" t="str">
        <f>IFERROR(VLOOKUP(I95,tbCal2[],2,FALSE),"")</f>
        <v/>
      </c>
      <c r="J96" s="90"/>
      <c r="K96" s="90"/>
      <c r="L96" s="90"/>
      <c r="M96" s="91"/>
      <c r="N96" s="89" t="str">
        <f>IFERROR(VLOOKUP(N95,tbCal2[],2,FALSE),"")</f>
        <v/>
      </c>
      <c r="O96" s="90"/>
      <c r="P96" s="90"/>
      <c r="Q96" s="90"/>
      <c r="R96" s="91"/>
      <c r="S96" s="89" t="str">
        <f>IFERROR(VLOOKUP(S95,tbCal2[],2,FALSE),"")</f>
        <v/>
      </c>
      <c r="T96" s="90"/>
      <c r="U96" s="90"/>
      <c r="V96" s="90"/>
      <c r="W96" s="91"/>
      <c r="X96" s="89" t="str">
        <f>IFERROR(VLOOKUP(X95,tbCal2[],2,FALSE),"")</f>
        <v/>
      </c>
      <c r="Y96" s="90"/>
      <c r="Z96" s="90"/>
      <c r="AA96" s="90"/>
      <c r="AB96" s="91"/>
      <c r="AC96" s="89" t="str">
        <f>IFERROR(VLOOKUP(AC95,tbCal2[],2,FALSE),"")</f>
        <v/>
      </c>
      <c r="AD96" s="90"/>
      <c r="AE96" s="90"/>
      <c r="AF96" s="90"/>
      <c r="AG96" s="91"/>
      <c r="AH96" s="89" t="str">
        <f>IFERROR(VLOOKUP(AH95,tbCal2[],2,FALSE),"")</f>
        <v/>
      </c>
      <c r="AI96" s="90"/>
      <c r="AJ96" s="90"/>
      <c r="AK96" s="90"/>
      <c r="AL96" s="91"/>
    </row>
    <row r="97" spans="1:38" ht="15" x14ac:dyDescent="0.35">
      <c r="A97" s="19"/>
      <c r="C97" s="86">
        <f t="shared" ref="C97" si="235">_xlfn.ISOWEEKNUM(D97)</f>
        <v>19</v>
      </c>
      <c r="D97" s="14">
        <f>D95+7</f>
        <v>45054</v>
      </c>
      <c r="E97" s="88" t="str">
        <f>IFERROR(VLOOKUP(D97,tbCal1[],2,FALSE),"")</f>
        <v/>
      </c>
      <c r="F97" s="88"/>
      <c r="G97" s="88"/>
      <c r="H97" s="88"/>
      <c r="I97" s="14">
        <f>I95+7</f>
        <v>45055</v>
      </c>
      <c r="J97" s="88" t="str">
        <f>IFERROR(VLOOKUP(I97,tbCal1[],2,FALSE),"")</f>
        <v/>
      </c>
      <c r="K97" s="88"/>
      <c r="L97" s="88"/>
      <c r="M97" s="88"/>
      <c r="N97" s="14">
        <f>N95+7</f>
        <v>45056</v>
      </c>
      <c r="O97" s="88" t="str">
        <f>IFERROR(VLOOKUP(N97,tbCal1[],2,FALSE),"")</f>
        <v/>
      </c>
      <c r="P97" s="88"/>
      <c r="Q97" s="88"/>
      <c r="R97" s="88"/>
      <c r="S97" s="14">
        <f>S95+7</f>
        <v>45057</v>
      </c>
      <c r="T97" s="88" t="str">
        <f>IFERROR(VLOOKUP(S97,tbCal1[],2,FALSE),"")</f>
        <v/>
      </c>
      <c r="U97" s="88"/>
      <c r="V97" s="88"/>
      <c r="W97" s="88"/>
      <c r="X97" s="14">
        <f>X95+7</f>
        <v>45058</v>
      </c>
      <c r="Y97" s="88" t="str">
        <f>IFERROR(VLOOKUP(X97,tbCal1[],2,FALSE),"")</f>
        <v/>
      </c>
      <c r="Z97" s="88"/>
      <c r="AA97" s="88"/>
      <c r="AB97" s="88"/>
      <c r="AC97" s="14">
        <f>AC95+7</f>
        <v>45059</v>
      </c>
      <c r="AD97" s="88" t="str">
        <f>IFERROR(VLOOKUP(AC97,tbCal1[],2,FALSE),"")</f>
        <v/>
      </c>
      <c r="AE97" s="88"/>
      <c r="AF97" s="88"/>
      <c r="AG97" s="88"/>
      <c r="AH97" s="14">
        <f>AH95+7</f>
        <v>45060</v>
      </c>
      <c r="AI97" s="88" t="str">
        <f>IFERROR(VLOOKUP(AH97,tbCal1[],2,FALSE),"")</f>
        <v/>
      </c>
      <c r="AJ97" s="88"/>
      <c r="AK97" s="88"/>
      <c r="AL97" s="88"/>
    </row>
    <row r="98" spans="1:38" ht="46.2" x14ac:dyDescent="0.7">
      <c r="A98" s="24"/>
      <c r="C98" s="87"/>
      <c r="D98" s="89" t="str">
        <f>IFERROR(VLOOKUP(D97,tbCal2[],2,FALSE),"")</f>
        <v/>
      </c>
      <c r="E98" s="90"/>
      <c r="F98" s="90"/>
      <c r="G98" s="90"/>
      <c r="H98" s="91"/>
      <c r="I98" s="89" t="str">
        <f>IFERROR(VLOOKUP(I97,tbCal2[],2,FALSE),"")</f>
        <v/>
      </c>
      <c r="J98" s="90"/>
      <c r="K98" s="90"/>
      <c r="L98" s="90"/>
      <c r="M98" s="91"/>
      <c r="N98" s="89" t="str">
        <f>IFERROR(VLOOKUP(N97,tbCal2[],2,FALSE),"")</f>
        <v/>
      </c>
      <c r="O98" s="90"/>
      <c r="P98" s="90"/>
      <c r="Q98" s="90"/>
      <c r="R98" s="91"/>
      <c r="S98" s="89" t="str">
        <f>IFERROR(VLOOKUP(S97,tbCal2[],2,FALSE),"")</f>
        <v/>
      </c>
      <c r="T98" s="90"/>
      <c r="U98" s="90"/>
      <c r="V98" s="90"/>
      <c r="W98" s="91"/>
      <c r="X98" s="89" t="str">
        <f>IFERROR(VLOOKUP(X97,tbCal2[],2,FALSE),"")</f>
        <v/>
      </c>
      <c r="Y98" s="90"/>
      <c r="Z98" s="90"/>
      <c r="AA98" s="90"/>
      <c r="AB98" s="91"/>
      <c r="AC98" s="89" t="str">
        <f>IFERROR(VLOOKUP(AC97,tbCal2[],2,FALSE),"")</f>
        <v/>
      </c>
      <c r="AD98" s="90"/>
      <c r="AE98" s="90"/>
      <c r="AF98" s="90"/>
      <c r="AG98" s="91"/>
      <c r="AH98" s="89" t="str">
        <f>IFERROR(VLOOKUP(AH97,tbCal2[],2,FALSE),"")</f>
        <v/>
      </c>
      <c r="AI98" s="90"/>
      <c r="AJ98" s="90"/>
      <c r="AK98" s="90"/>
      <c r="AL98" s="91"/>
    </row>
    <row r="99" spans="1:38" ht="15" x14ac:dyDescent="0.35">
      <c r="A99" s="19"/>
      <c r="C99" s="86">
        <f t="shared" ref="C99" si="236">_xlfn.ISOWEEKNUM(D99)</f>
        <v>20</v>
      </c>
      <c r="D99" s="14">
        <f t="shared" ref="D99" si="237">D97+7</f>
        <v>45061</v>
      </c>
      <c r="E99" s="88" t="str">
        <f>IFERROR(VLOOKUP(D99,tbCal1[],2,FALSE),"")</f>
        <v/>
      </c>
      <c r="F99" s="88"/>
      <c r="G99" s="88"/>
      <c r="H99" s="88"/>
      <c r="I99" s="14">
        <f t="shared" ref="I99" si="238">I97+7</f>
        <v>45062</v>
      </c>
      <c r="J99" s="88" t="str">
        <f>IFERROR(VLOOKUP(I99,tbCal1[],2,FALSE),"")</f>
        <v/>
      </c>
      <c r="K99" s="88"/>
      <c r="L99" s="88"/>
      <c r="M99" s="88"/>
      <c r="N99" s="14">
        <f t="shared" ref="N99" si="239">N97+7</f>
        <v>45063</v>
      </c>
      <c r="O99" s="88" t="str">
        <f>IFERROR(VLOOKUP(N99,tbCal1[],2,FALSE),"")</f>
        <v/>
      </c>
      <c r="P99" s="88"/>
      <c r="Q99" s="88"/>
      <c r="R99" s="88"/>
      <c r="S99" s="14">
        <f t="shared" ref="S99" si="240">S97+7</f>
        <v>45064</v>
      </c>
      <c r="T99" s="88" t="str">
        <f>IFERROR(VLOOKUP(S99,tbCal1[],2,FALSE),"")</f>
        <v>Kristi Himmelfart</v>
      </c>
      <c r="U99" s="88"/>
      <c r="V99" s="88"/>
      <c r="W99" s="88"/>
      <c r="X99" s="14">
        <f t="shared" ref="X99" si="241">X97+7</f>
        <v>45065</v>
      </c>
      <c r="Y99" s="88" t="str">
        <f>IFERROR(VLOOKUP(X99,tbCal1[],2,FALSE),"")</f>
        <v/>
      </c>
      <c r="Z99" s="88"/>
      <c r="AA99" s="88"/>
      <c r="AB99" s="88"/>
      <c r="AC99" s="14">
        <f t="shared" ref="AC99" si="242">AC97+7</f>
        <v>45066</v>
      </c>
      <c r="AD99" s="88" t="str">
        <f>IFERROR(VLOOKUP(AC99,tbCal1[],2,FALSE),"")</f>
        <v/>
      </c>
      <c r="AE99" s="88"/>
      <c r="AF99" s="88"/>
      <c r="AG99" s="88"/>
      <c r="AH99" s="14">
        <f t="shared" ref="AH99" si="243">AH97+7</f>
        <v>45067</v>
      </c>
      <c r="AI99" s="88" t="str">
        <f>IFERROR(VLOOKUP(AH99,tbCal1[],2,FALSE),"")</f>
        <v/>
      </c>
      <c r="AJ99" s="88"/>
      <c r="AK99" s="88"/>
      <c r="AL99" s="88"/>
    </row>
    <row r="100" spans="1:38" ht="46.2" x14ac:dyDescent="0.7">
      <c r="A100" s="24"/>
      <c r="C100" s="87"/>
      <c r="D100" s="89" t="str">
        <f>IFERROR(VLOOKUP(D99,tbCal2[],2,FALSE),"")</f>
        <v/>
      </c>
      <c r="E100" s="90"/>
      <c r="F100" s="90"/>
      <c r="G100" s="90"/>
      <c r="H100" s="91"/>
      <c r="I100" s="89" t="str">
        <f>IFERROR(VLOOKUP(I99,tbCal2[],2,FALSE),"")</f>
        <v/>
      </c>
      <c r="J100" s="90"/>
      <c r="K100" s="90"/>
      <c r="L100" s="90"/>
      <c r="M100" s="91"/>
      <c r="N100" s="89" t="str">
        <f>IFERROR(VLOOKUP(N99,tbCal2[],2,FALSE),"")</f>
        <v/>
      </c>
      <c r="O100" s="90"/>
      <c r="P100" s="90"/>
      <c r="Q100" s="90"/>
      <c r="R100" s="91"/>
      <c r="S100" s="89" t="str">
        <f>IFERROR(VLOOKUP(S99,tbCal2[],2,FALSE),"")</f>
        <v/>
      </c>
      <c r="T100" s="90"/>
      <c r="U100" s="90"/>
      <c r="V100" s="90"/>
      <c r="W100" s="91"/>
      <c r="X100" s="89" t="str">
        <f>IFERROR(VLOOKUP(X99,tbCal2[],2,FALSE),"")</f>
        <v/>
      </c>
      <c r="Y100" s="90"/>
      <c r="Z100" s="90"/>
      <c r="AA100" s="90"/>
      <c r="AB100" s="91"/>
      <c r="AC100" s="89" t="str">
        <f>IFERROR(VLOOKUP(AC99,tbCal2[],2,FALSE),"")</f>
        <v/>
      </c>
      <c r="AD100" s="90"/>
      <c r="AE100" s="90"/>
      <c r="AF100" s="90"/>
      <c r="AG100" s="91"/>
      <c r="AH100" s="89" t="str">
        <f>IFERROR(VLOOKUP(AH99,tbCal2[],2,FALSE),"")</f>
        <v/>
      </c>
      <c r="AI100" s="90"/>
      <c r="AJ100" s="90"/>
      <c r="AK100" s="90"/>
      <c r="AL100" s="91"/>
    </row>
    <row r="101" spans="1:38" ht="15" x14ac:dyDescent="0.35">
      <c r="A101" s="19"/>
      <c r="C101" s="86">
        <f t="shared" ref="C101" si="244">_xlfn.ISOWEEKNUM(D101)</f>
        <v>21</v>
      </c>
      <c r="D101" s="14">
        <f t="shared" ref="D101" si="245">D99+7</f>
        <v>45068</v>
      </c>
      <c r="E101" s="88" t="str">
        <f>IFERROR(VLOOKUP(D101,tbCal1[],2,FALSE),"")</f>
        <v/>
      </c>
      <c r="F101" s="88"/>
      <c r="G101" s="88"/>
      <c r="H101" s="88"/>
      <c r="I101" s="14">
        <f t="shared" ref="I101" si="246">I99+7</f>
        <v>45069</v>
      </c>
      <c r="J101" s="88" t="str">
        <f>IFERROR(VLOOKUP(I101,tbCal1[],2,FALSE),"")</f>
        <v/>
      </c>
      <c r="K101" s="88"/>
      <c r="L101" s="88"/>
      <c r="M101" s="88"/>
      <c r="N101" s="14">
        <f t="shared" ref="N101" si="247">N99+7</f>
        <v>45070</v>
      </c>
      <c r="O101" s="88" t="str">
        <f>IFERROR(VLOOKUP(N101,tbCal1[],2,FALSE),"")</f>
        <v/>
      </c>
      <c r="P101" s="88"/>
      <c r="Q101" s="88"/>
      <c r="R101" s="88"/>
      <c r="S101" s="14">
        <f t="shared" ref="S101" si="248">S99+7</f>
        <v>45071</v>
      </c>
      <c r="T101" s="88" t="str">
        <f>IFERROR(VLOOKUP(S101,tbCal1[],2,FALSE),"")</f>
        <v/>
      </c>
      <c r="U101" s="88"/>
      <c r="V101" s="88"/>
      <c r="W101" s="88"/>
      <c r="X101" s="14">
        <f t="shared" ref="X101" si="249">X99+7</f>
        <v>45072</v>
      </c>
      <c r="Y101" s="88" t="str">
        <f>IFERROR(VLOOKUP(X101,tbCal1[],2,FALSE),"")</f>
        <v/>
      </c>
      <c r="Z101" s="88"/>
      <c r="AA101" s="88"/>
      <c r="AB101" s="88"/>
      <c r="AC101" s="14">
        <f t="shared" ref="AC101" si="250">AC99+7</f>
        <v>45073</v>
      </c>
      <c r="AD101" s="88" t="str">
        <f>IFERROR(VLOOKUP(AC101,tbCal1[],2,FALSE),"")</f>
        <v/>
      </c>
      <c r="AE101" s="88"/>
      <c r="AF101" s="88"/>
      <c r="AG101" s="88"/>
      <c r="AH101" s="14">
        <f t="shared" ref="AH101" si="251">AH99+7</f>
        <v>45074</v>
      </c>
      <c r="AI101" s="88" t="str">
        <f>IFERROR(VLOOKUP(AH101,tbCal1[],2,FALSE),"")</f>
        <v/>
      </c>
      <c r="AJ101" s="88"/>
      <c r="AK101" s="88"/>
      <c r="AL101" s="88"/>
    </row>
    <row r="102" spans="1:38" ht="46.2" x14ac:dyDescent="0.7">
      <c r="A102" s="24"/>
      <c r="C102" s="87"/>
      <c r="D102" s="89" t="str">
        <f>IFERROR(VLOOKUP(D101,tbCal2[],2,FALSE),"")</f>
        <v/>
      </c>
      <c r="E102" s="90"/>
      <c r="F102" s="90"/>
      <c r="G102" s="90"/>
      <c r="H102" s="91"/>
      <c r="I102" s="89" t="str">
        <f>IFERROR(VLOOKUP(I101,tbCal2[],2,FALSE),"")</f>
        <v/>
      </c>
      <c r="J102" s="90"/>
      <c r="K102" s="90"/>
      <c r="L102" s="90"/>
      <c r="M102" s="91"/>
      <c r="N102" s="89" t="str">
        <f>IFERROR(VLOOKUP(N101,tbCal2[],2,FALSE),"")</f>
        <v/>
      </c>
      <c r="O102" s="90"/>
      <c r="P102" s="90"/>
      <c r="Q102" s="90"/>
      <c r="R102" s="91"/>
      <c r="S102" s="89" t="str">
        <f>IFERROR(VLOOKUP(S101,tbCal2[],2,FALSE),"")</f>
        <v/>
      </c>
      <c r="T102" s="90"/>
      <c r="U102" s="90"/>
      <c r="V102" s="90"/>
      <c r="W102" s="91"/>
      <c r="X102" s="89" t="str">
        <f>IFERROR(VLOOKUP(X101,tbCal2[],2,FALSE),"")</f>
        <v>Kronprins Frederik</v>
      </c>
      <c r="Y102" s="90"/>
      <c r="Z102" s="90"/>
      <c r="AA102" s="90"/>
      <c r="AB102" s="91"/>
      <c r="AC102" s="89" t="str">
        <f>IFERROR(VLOOKUP(AC101,tbCal2[],2,FALSE),"")</f>
        <v/>
      </c>
      <c r="AD102" s="90"/>
      <c r="AE102" s="90"/>
      <c r="AF102" s="90"/>
      <c r="AG102" s="91"/>
      <c r="AH102" s="89" t="str">
        <f>IFERROR(VLOOKUP(AH101,tbCal2[],2,FALSE),"")</f>
        <v/>
      </c>
      <c r="AI102" s="90"/>
      <c r="AJ102" s="90"/>
      <c r="AK102" s="90"/>
      <c r="AL102" s="91"/>
    </row>
    <row r="103" spans="1:38" ht="15" x14ac:dyDescent="0.35">
      <c r="A103" s="19"/>
      <c r="C103" s="86">
        <f t="shared" ref="C103" si="252">_xlfn.ISOWEEKNUM(D103)</f>
        <v>22</v>
      </c>
      <c r="D103" s="14">
        <f t="shared" ref="D103" si="253">D101+7</f>
        <v>45075</v>
      </c>
      <c r="E103" s="88" t="str">
        <f>IFERROR(VLOOKUP(D103,tbCal1[],2,FALSE),"")</f>
        <v>2. Pinsedag</v>
      </c>
      <c r="F103" s="88"/>
      <c r="G103" s="88"/>
      <c r="H103" s="88"/>
      <c r="I103" s="14">
        <f t="shared" ref="I103" si="254">I101+7</f>
        <v>45076</v>
      </c>
      <c r="J103" s="88" t="str">
        <f>IFERROR(VLOOKUP(I103,tbCal1[],2,FALSE),"")</f>
        <v/>
      </c>
      <c r="K103" s="88"/>
      <c r="L103" s="88"/>
      <c r="M103" s="88"/>
      <c r="N103" s="14">
        <f t="shared" ref="N103" si="255">N101+7</f>
        <v>45077</v>
      </c>
      <c r="O103" s="88" t="str">
        <f>IFERROR(VLOOKUP(N103,tbCal1[],2,FALSE),"")</f>
        <v/>
      </c>
      <c r="P103" s="88"/>
      <c r="Q103" s="88"/>
      <c r="R103" s="88"/>
      <c r="S103" s="14">
        <f t="shared" ref="S103" si="256">S101+7</f>
        <v>45078</v>
      </c>
      <c r="T103" s="88" t="str">
        <f>IFERROR(VLOOKUP(S103,tbCal1[],2,FALSE),"")</f>
        <v/>
      </c>
      <c r="U103" s="88"/>
      <c r="V103" s="88"/>
      <c r="W103" s="88"/>
      <c r="X103" s="14">
        <f t="shared" ref="X103" si="257">X101+7</f>
        <v>45079</v>
      </c>
      <c r="Y103" s="88" t="str">
        <f>IFERROR(VLOOKUP(X103,tbCal1[],2,FALSE),"")</f>
        <v/>
      </c>
      <c r="Z103" s="88"/>
      <c r="AA103" s="88"/>
      <c r="AB103" s="88"/>
      <c r="AC103" s="14">
        <f t="shared" ref="AC103" si="258">AC101+7</f>
        <v>45080</v>
      </c>
      <c r="AD103" s="88" t="str">
        <f>IFERROR(VLOOKUP(AC103,tbCal1[],2,FALSE),"")</f>
        <v/>
      </c>
      <c r="AE103" s="88"/>
      <c r="AF103" s="88"/>
      <c r="AG103" s="88"/>
      <c r="AH103" s="14">
        <f t="shared" ref="AH103" si="259">AH101+7</f>
        <v>45081</v>
      </c>
      <c r="AI103" s="88" t="str">
        <f>IFERROR(VLOOKUP(AH103,tbCal1[],2,FALSE),"")</f>
        <v/>
      </c>
      <c r="AJ103" s="88"/>
      <c r="AK103" s="88"/>
      <c r="AL103" s="88"/>
    </row>
    <row r="104" spans="1:38" ht="46.2" x14ac:dyDescent="0.7">
      <c r="A104" s="24"/>
      <c r="C104" s="87"/>
      <c r="D104" s="89" t="str">
        <f>IFERROR(VLOOKUP(D103,tbCal2[],2,FALSE),"")</f>
        <v/>
      </c>
      <c r="E104" s="90"/>
      <c r="F104" s="90"/>
      <c r="G104" s="90"/>
      <c r="H104" s="91"/>
      <c r="I104" s="89" t="str">
        <f>IFERROR(VLOOKUP(I103,tbCal2[],2,FALSE),"")</f>
        <v/>
      </c>
      <c r="J104" s="90"/>
      <c r="K104" s="90"/>
      <c r="L104" s="90"/>
      <c r="M104" s="91"/>
      <c r="N104" s="89" t="str">
        <f>IFERROR(VLOOKUP(N103,tbCal2[],2,FALSE),"")</f>
        <v/>
      </c>
      <c r="O104" s="90"/>
      <c r="P104" s="90"/>
      <c r="Q104" s="90"/>
      <c r="R104" s="91"/>
      <c r="S104" s="89" t="str">
        <f>IFERROR(VLOOKUP(S103,tbCal2[],2,FALSE),"")</f>
        <v/>
      </c>
      <c r="T104" s="90"/>
      <c r="U104" s="90"/>
      <c r="V104" s="90"/>
      <c r="W104" s="91"/>
      <c r="X104" s="89" t="str">
        <f>IFERROR(VLOOKUP(X103,tbCal2[],2,FALSE),"")</f>
        <v/>
      </c>
      <c r="Y104" s="90"/>
      <c r="Z104" s="90"/>
      <c r="AA104" s="90"/>
      <c r="AB104" s="91"/>
      <c r="AC104" s="89" t="str">
        <f>IFERROR(VLOOKUP(AC103,tbCal2[],2,FALSE),"")</f>
        <v/>
      </c>
      <c r="AD104" s="90"/>
      <c r="AE104" s="90"/>
      <c r="AF104" s="90"/>
      <c r="AG104" s="91"/>
      <c r="AH104" s="89" t="str">
        <f>IFERROR(VLOOKUP(AH103,tbCal2[],2,FALSE),"")</f>
        <v/>
      </c>
      <c r="AI104" s="90"/>
      <c r="AJ104" s="90"/>
      <c r="AK104" s="90"/>
      <c r="AL104" s="91"/>
    </row>
    <row r="105" spans="1:38" ht="15" x14ac:dyDescent="0.35">
      <c r="A105" s="19"/>
      <c r="C105" s="86">
        <f t="shared" ref="C105" si="260">_xlfn.ISOWEEKNUM(D105)</f>
        <v>23</v>
      </c>
      <c r="D105" s="14">
        <f t="shared" ref="D105" si="261">D103+7</f>
        <v>45082</v>
      </c>
      <c r="E105" s="88" t="str">
        <f>IFERROR(VLOOKUP(D105,tbCal1[],2,FALSE),"")</f>
        <v>Grundlovsdag</v>
      </c>
      <c r="F105" s="88"/>
      <c r="G105" s="88"/>
      <c r="H105" s="88"/>
      <c r="I105" s="14">
        <f t="shared" ref="I105" si="262">I103+7</f>
        <v>45083</v>
      </c>
      <c r="J105" s="88" t="str">
        <f>IFERROR(VLOOKUP(I105,tbCal1[],2,FALSE),"")</f>
        <v/>
      </c>
      <c r="K105" s="88"/>
      <c r="L105" s="88"/>
      <c r="M105" s="88"/>
      <c r="N105" s="14">
        <f t="shared" ref="N105" si="263">N103+7</f>
        <v>45084</v>
      </c>
      <c r="O105" s="88" t="str">
        <f>IFERROR(VLOOKUP(N105,tbCal1[],2,FALSE),"")</f>
        <v/>
      </c>
      <c r="P105" s="88"/>
      <c r="Q105" s="88"/>
      <c r="R105" s="88"/>
      <c r="S105" s="14">
        <f t="shared" ref="S105" si="264">S103+7</f>
        <v>45085</v>
      </c>
      <c r="T105" s="88" t="str">
        <f>IFERROR(VLOOKUP(S105,tbCal1[],2,FALSE),"")</f>
        <v/>
      </c>
      <c r="U105" s="88"/>
      <c r="V105" s="88"/>
      <c r="W105" s="88"/>
      <c r="X105" s="14">
        <f t="shared" ref="X105" si="265">X103+7</f>
        <v>45086</v>
      </c>
      <c r="Y105" s="88" t="str">
        <f>IFERROR(VLOOKUP(X105,tbCal1[],2,FALSE),"")</f>
        <v/>
      </c>
      <c r="Z105" s="88"/>
      <c r="AA105" s="88"/>
      <c r="AB105" s="88"/>
      <c r="AC105" s="14">
        <f t="shared" ref="AC105" si="266">AC103+7</f>
        <v>45087</v>
      </c>
      <c r="AD105" s="88" t="str">
        <f>IFERROR(VLOOKUP(AC105,tbCal1[],2,FALSE),"")</f>
        <v/>
      </c>
      <c r="AE105" s="88"/>
      <c r="AF105" s="88"/>
      <c r="AG105" s="88"/>
      <c r="AH105" s="14">
        <f t="shared" ref="AH105" si="267">AH103+7</f>
        <v>45088</v>
      </c>
      <c r="AI105" s="88" t="str">
        <f>IFERROR(VLOOKUP(AH105,tbCal1[],2,FALSE),"")</f>
        <v/>
      </c>
      <c r="AJ105" s="88"/>
      <c r="AK105" s="88"/>
      <c r="AL105" s="88"/>
    </row>
    <row r="106" spans="1:38" ht="46.2" x14ac:dyDescent="0.7">
      <c r="A106" s="24"/>
      <c r="C106" s="87"/>
      <c r="D106" s="89" t="str">
        <f>IFERROR(VLOOKUP(D105,tbCal2[],2,FALSE),"")</f>
        <v/>
      </c>
      <c r="E106" s="90"/>
      <c r="F106" s="90"/>
      <c r="G106" s="90"/>
      <c r="H106" s="91"/>
      <c r="I106" s="89" t="str">
        <f>IFERROR(VLOOKUP(I105,tbCal2[],2,FALSE),"")</f>
        <v/>
      </c>
      <c r="J106" s="90"/>
      <c r="K106" s="90"/>
      <c r="L106" s="90"/>
      <c r="M106" s="91"/>
      <c r="N106" s="89" t="str">
        <f>IFERROR(VLOOKUP(N105,tbCal2[],2,FALSE),"")</f>
        <v>Prins Joachim</v>
      </c>
      <c r="O106" s="90"/>
      <c r="P106" s="90"/>
      <c r="Q106" s="90"/>
      <c r="R106" s="91"/>
      <c r="S106" s="89" t="str">
        <f>IFERROR(VLOOKUP(S105,tbCal2[],2,FALSE),"")</f>
        <v/>
      </c>
      <c r="T106" s="90"/>
      <c r="U106" s="90"/>
      <c r="V106" s="90"/>
      <c r="W106" s="91"/>
      <c r="X106" s="89" t="str">
        <f>IFERROR(VLOOKUP(X105,tbCal2[],2,FALSE),"")</f>
        <v/>
      </c>
      <c r="Y106" s="90"/>
      <c r="Z106" s="90"/>
      <c r="AA106" s="90"/>
      <c r="AB106" s="91"/>
      <c r="AC106" s="89" t="str">
        <f>IFERROR(VLOOKUP(AC105,tbCal2[],2,FALSE),"")</f>
        <v/>
      </c>
      <c r="AD106" s="90"/>
      <c r="AE106" s="90"/>
      <c r="AF106" s="90"/>
      <c r="AG106" s="91"/>
      <c r="AH106" s="89" t="str">
        <f>IFERROR(VLOOKUP(AH105,tbCal2[],2,FALSE),"")</f>
        <v>Prinsgemalen</v>
      </c>
      <c r="AI106" s="90"/>
      <c r="AJ106" s="90"/>
      <c r="AK106" s="90"/>
      <c r="AL106" s="91"/>
    </row>
    <row r="107" spans="1:38" ht="19.2" x14ac:dyDescent="0.45">
      <c r="A107" s="18">
        <v>6</v>
      </c>
      <c r="D107" s="92" t="str">
        <f>VLOOKUP(A107-1,xCal,6)</f>
        <v>MAJ 2023</v>
      </c>
      <c r="E107" s="92"/>
      <c r="F107" s="92"/>
      <c r="G107" s="92"/>
      <c r="H107" s="92"/>
      <c r="I107" s="92"/>
      <c r="J107" s="92"/>
      <c r="K107" s="8"/>
      <c r="L107"/>
      <c r="M107"/>
      <c r="N107"/>
      <c r="O107"/>
      <c r="P107"/>
      <c r="Q107"/>
      <c r="R107"/>
      <c r="S107"/>
      <c r="T107"/>
      <c r="U107"/>
      <c r="V107"/>
      <c r="W107"/>
      <c r="X107"/>
      <c r="Y107"/>
      <c r="Z107"/>
      <c r="AA107"/>
      <c r="AB107"/>
      <c r="AC107"/>
      <c r="AD107"/>
      <c r="AE107"/>
      <c r="AF107" s="92" t="str">
        <f>VLOOKUP(A107+1,xCal,6)</f>
        <v>JULI 2023</v>
      </c>
      <c r="AG107" s="92"/>
      <c r="AH107" s="92"/>
      <c r="AI107" s="92"/>
      <c r="AJ107" s="92"/>
      <c r="AK107" s="92"/>
      <c r="AL107" s="92"/>
    </row>
    <row r="108" spans="1:38" s="21" customFormat="1" x14ac:dyDescent="0.25">
      <c r="D108" s="20" t="s">
        <v>8</v>
      </c>
      <c r="E108" s="20" t="s">
        <v>9</v>
      </c>
      <c r="F108" s="20" t="s">
        <v>10</v>
      </c>
      <c r="G108" s="20" t="s">
        <v>11</v>
      </c>
      <c r="H108" s="20" t="s">
        <v>12</v>
      </c>
      <c r="I108" s="20" t="s">
        <v>13</v>
      </c>
      <c r="J108" s="20" t="s">
        <v>14</v>
      </c>
      <c r="L108" s="93" t="str">
        <f>VLOOKUP(A107,xCal,6)</f>
        <v>JUNI 2023</v>
      </c>
      <c r="M108" s="93"/>
      <c r="N108" s="93"/>
      <c r="O108" s="93"/>
      <c r="P108" s="93"/>
      <c r="Q108" s="93"/>
      <c r="R108" s="93"/>
      <c r="S108" s="93"/>
      <c r="T108" s="93"/>
      <c r="U108" s="93"/>
      <c r="V108" s="93"/>
      <c r="W108" s="93"/>
      <c r="X108" s="93"/>
      <c r="Y108" s="93"/>
      <c r="Z108" s="93"/>
      <c r="AA108" s="93"/>
      <c r="AB108" s="93"/>
      <c r="AC108" s="93"/>
      <c r="AD108" s="93"/>
      <c r="AF108" s="20" t="s">
        <v>8</v>
      </c>
      <c r="AG108" s="20" t="s">
        <v>9</v>
      </c>
      <c r="AH108" s="20" t="s">
        <v>10</v>
      </c>
      <c r="AI108" s="20" t="s">
        <v>11</v>
      </c>
      <c r="AJ108" s="20" t="s">
        <v>12</v>
      </c>
      <c r="AK108" s="20" t="s">
        <v>13</v>
      </c>
      <c r="AL108" s="20" t="s">
        <v>14</v>
      </c>
    </row>
    <row r="109" spans="1:38" s="21" customFormat="1" x14ac:dyDescent="0.25">
      <c r="D109" s="12">
        <f>VLOOKUP(A107-1,xCal,2)+INDEX(Indstillinger!U$5:U$18,A107)</f>
        <v>45047</v>
      </c>
      <c r="E109" s="12">
        <f>D109+1</f>
        <v>45048</v>
      </c>
      <c r="F109" s="12">
        <f t="shared" ref="F109" si="268">E109+1</f>
        <v>45049</v>
      </c>
      <c r="G109" s="12">
        <f t="shared" ref="G109" si="269">F109+1</f>
        <v>45050</v>
      </c>
      <c r="H109" s="12">
        <f t="shared" ref="H109" si="270">G109+1</f>
        <v>45051</v>
      </c>
      <c r="I109" s="12">
        <f t="shared" ref="I109" si="271">H109+1</f>
        <v>45052</v>
      </c>
      <c r="J109" s="12">
        <f t="shared" ref="J109" si="272">I109+1</f>
        <v>45053</v>
      </c>
      <c r="L109" s="93"/>
      <c r="M109" s="93"/>
      <c r="N109" s="93"/>
      <c r="O109" s="93"/>
      <c r="P109" s="93"/>
      <c r="Q109" s="93"/>
      <c r="R109" s="93"/>
      <c r="S109" s="93"/>
      <c r="T109" s="93"/>
      <c r="U109" s="93"/>
      <c r="V109" s="93"/>
      <c r="W109" s="93"/>
      <c r="X109" s="93"/>
      <c r="Y109" s="93"/>
      <c r="Z109" s="93"/>
      <c r="AA109" s="93"/>
      <c r="AB109" s="93"/>
      <c r="AC109" s="93"/>
      <c r="AD109" s="93"/>
      <c r="AF109" s="12">
        <f>VLOOKUP(A107+1,xCal,2)+INDEX(Indstillinger!U$5:U$18,A107+2)</f>
        <v>45103</v>
      </c>
      <c r="AG109" s="12">
        <f>AF109+1</f>
        <v>45104</v>
      </c>
      <c r="AH109" s="12">
        <f t="shared" ref="AH109" si="273">AG109+1</f>
        <v>45105</v>
      </c>
      <c r="AI109" s="12">
        <f t="shared" ref="AI109" si="274">AH109+1</f>
        <v>45106</v>
      </c>
      <c r="AJ109" s="12">
        <f t="shared" ref="AJ109" si="275">AI109+1</f>
        <v>45107</v>
      </c>
      <c r="AK109" s="12">
        <f t="shared" ref="AK109" si="276">AJ109+1</f>
        <v>45108</v>
      </c>
      <c r="AL109" s="12">
        <f t="shared" ref="AL109" si="277">AK109+1</f>
        <v>45109</v>
      </c>
    </row>
    <row r="110" spans="1:38" s="21" customFormat="1" x14ac:dyDescent="0.25">
      <c r="D110" s="12">
        <f>D109+7</f>
        <v>45054</v>
      </c>
      <c r="E110" s="12">
        <f t="shared" ref="E110:J110" si="278">E109+7</f>
        <v>45055</v>
      </c>
      <c r="F110" s="12">
        <f t="shared" si="278"/>
        <v>45056</v>
      </c>
      <c r="G110" s="12">
        <f t="shared" si="278"/>
        <v>45057</v>
      </c>
      <c r="H110" s="12">
        <f t="shared" si="278"/>
        <v>45058</v>
      </c>
      <c r="I110" s="12">
        <f t="shared" si="278"/>
        <v>45059</v>
      </c>
      <c r="J110" s="12">
        <f t="shared" si="278"/>
        <v>45060</v>
      </c>
      <c r="L110" s="93"/>
      <c r="M110" s="93"/>
      <c r="N110" s="93"/>
      <c r="O110" s="93"/>
      <c r="P110" s="93"/>
      <c r="Q110" s="93"/>
      <c r="R110" s="93"/>
      <c r="S110" s="93"/>
      <c r="T110" s="93"/>
      <c r="U110" s="93"/>
      <c r="V110" s="93"/>
      <c r="W110" s="93"/>
      <c r="X110" s="93"/>
      <c r="Y110" s="93"/>
      <c r="Z110" s="93"/>
      <c r="AA110" s="93"/>
      <c r="AB110" s="93"/>
      <c r="AC110" s="93"/>
      <c r="AD110" s="93"/>
      <c r="AF110" s="12">
        <f>AF109+7</f>
        <v>45110</v>
      </c>
      <c r="AG110" s="12">
        <f t="shared" ref="AG110:AL110" si="279">AG109+7</f>
        <v>45111</v>
      </c>
      <c r="AH110" s="12">
        <f t="shared" si="279"/>
        <v>45112</v>
      </c>
      <c r="AI110" s="12">
        <f t="shared" si="279"/>
        <v>45113</v>
      </c>
      <c r="AJ110" s="12">
        <f t="shared" si="279"/>
        <v>45114</v>
      </c>
      <c r="AK110" s="12">
        <f t="shared" si="279"/>
        <v>45115</v>
      </c>
      <c r="AL110" s="12">
        <f t="shared" si="279"/>
        <v>45116</v>
      </c>
    </row>
    <row r="111" spans="1:38" s="21" customFormat="1" x14ac:dyDescent="0.25">
      <c r="D111" s="12">
        <f t="shared" ref="D111:J111" si="280">D110+7</f>
        <v>45061</v>
      </c>
      <c r="E111" s="12">
        <f t="shared" si="280"/>
        <v>45062</v>
      </c>
      <c r="F111" s="12">
        <f t="shared" si="280"/>
        <v>45063</v>
      </c>
      <c r="G111" s="12">
        <f t="shared" si="280"/>
        <v>45064</v>
      </c>
      <c r="H111" s="12">
        <f t="shared" si="280"/>
        <v>45065</v>
      </c>
      <c r="I111" s="12">
        <f t="shared" si="280"/>
        <v>45066</v>
      </c>
      <c r="J111" s="12">
        <f t="shared" si="280"/>
        <v>45067</v>
      </c>
      <c r="L111" s="93"/>
      <c r="M111" s="93"/>
      <c r="N111" s="93"/>
      <c r="O111" s="93"/>
      <c r="P111" s="93"/>
      <c r="Q111" s="93"/>
      <c r="R111" s="93"/>
      <c r="S111" s="93"/>
      <c r="T111" s="93"/>
      <c r="U111" s="93"/>
      <c r="V111" s="93"/>
      <c r="W111" s="93"/>
      <c r="X111" s="93"/>
      <c r="Y111" s="93"/>
      <c r="Z111" s="93"/>
      <c r="AA111" s="93"/>
      <c r="AB111" s="93"/>
      <c r="AC111" s="93"/>
      <c r="AD111" s="93"/>
      <c r="AF111" s="12">
        <f t="shared" ref="AF111:AL111" si="281">AF110+7</f>
        <v>45117</v>
      </c>
      <c r="AG111" s="12">
        <f t="shared" si="281"/>
        <v>45118</v>
      </c>
      <c r="AH111" s="12">
        <f t="shared" si="281"/>
        <v>45119</v>
      </c>
      <c r="AI111" s="12">
        <f t="shared" si="281"/>
        <v>45120</v>
      </c>
      <c r="AJ111" s="12">
        <f t="shared" si="281"/>
        <v>45121</v>
      </c>
      <c r="AK111" s="12">
        <f t="shared" si="281"/>
        <v>45122</v>
      </c>
      <c r="AL111" s="12">
        <f t="shared" si="281"/>
        <v>45123</v>
      </c>
    </row>
    <row r="112" spans="1:38" s="21" customFormat="1" x14ac:dyDescent="0.25">
      <c r="D112" s="12">
        <f t="shared" ref="D112:J112" si="282">D111+7</f>
        <v>45068</v>
      </c>
      <c r="E112" s="12">
        <f t="shared" si="282"/>
        <v>45069</v>
      </c>
      <c r="F112" s="12">
        <f t="shared" si="282"/>
        <v>45070</v>
      </c>
      <c r="G112" s="12">
        <f t="shared" si="282"/>
        <v>45071</v>
      </c>
      <c r="H112" s="12">
        <f t="shared" si="282"/>
        <v>45072</v>
      </c>
      <c r="I112" s="12">
        <f t="shared" si="282"/>
        <v>45073</v>
      </c>
      <c r="J112" s="12">
        <f t="shared" si="282"/>
        <v>45074</v>
      </c>
      <c r="L112" s="93"/>
      <c r="M112" s="93"/>
      <c r="N112" s="93"/>
      <c r="O112" s="93"/>
      <c r="P112" s="93"/>
      <c r="Q112" s="93"/>
      <c r="R112" s="93"/>
      <c r="S112" s="93"/>
      <c r="T112" s="93"/>
      <c r="U112" s="93"/>
      <c r="V112" s="93"/>
      <c r="W112" s="93"/>
      <c r="X112" s="93"/>
      <c r="Y112" s="93"/>
      <c r="Z112" s="93"/>
      <c r="AA112" s="93"/>
      <c r="AB112" s="93"/>
      <c r="AC112" s="93"/>
      <c r="AD112" s="93"/>
      <c r="AF112" s="12">
        <f t="shared" ref="AF112:AL112" si="283">AF111+7</f>
        <v>45124</v>
      </c>
      <c r="AG112" s="12">
        <f t="shared" si="283"/>
        <v>45125</v>
      </c>
      <c r="AH112" s="12">
        <f t="shared" si="283"/>
        <v>45126</v>
      </c>
      <c r="AI112" s="12">
        <f t="shared" si="283"/>
        <v>45127</v>
      </c>
      <c r="AJ112" s="12">
        <f t="shared" si="283"/>
        <v>45128</v>
      </c>
      <c r="AK112" s="12">
        <f t="shared" si="283"/>
        <v>45129</v>
      </c>
      <c r="AL112" s="12">
        <f t="shared" si="283"/>
        <v>45130</v>
      </c>
    </row>
    <row r="113" spans="1:38" s="21" customFormat="1" x14ac:dyDescent="0.25">
      <c r="D113" s="12">
        <f t="shared" ref="D113:J113" si="284">D112+7</f>
        <v>45075</v>
      </c>
      <c r="E113" s="12">
        <f t="shared" si="284"/>
        <v>45076</v>
      </c>
      <c r="F113" s="12">
        <f t="shared" si="284"/>
        <v>45077</v>
      </c>
      <c r="G113" s="12">
        <f t="shared" si="284"/>
        <v>45078</v>
      </c>
      <c r="H113" s="12">
        <f t="shared" si="284"/>
        <v>45079</v>
      </c>
      <c r="I113" s="12">
        <f t="shared" si="284"/>
        <v>45080</v>
      </c>
      <c r="J113" s="12">
        <f t="shared" si="284"/>
        <v>45081</v>
      </c>
      <c r="K113" s="55"/>
      <c r="L113" s="93"/>
      <c r="M113" s="93"/>
      <c r="N113" s="93"/>
      <c r="O113" s="93"/>
      <c r="P113" s="93"/>
      <c r="Q113" s="93"/>
      <c r="R113" s="93"/>
      <c r="S113" s="93"/>
      <c r="T113" s="93"/>
      <c r="U113" s="93"/>
      <c r="V113" s="93"/>
      <c r="W113" s="93"/>
      <c r="X113" s="93"/>
      <c r="Y113" s="93"/>
      <c r="Z113" s="93"/>
      <c r="AA113" s="93"/>
      <c r="AB113" s="93"/>
      <c r="AC113" s="93"/>
      <c r="AD113" s="93"/>
      <c r="AF113" s="12">
        <f t="shared" ref="AF113:AL113" si="285">AF112+7</f>
        <v>45131</v>
      </c>
      <c r="AG113" s="12">
        <f t="shared" si="285"/>
        <v>45132</v>
      </c>
      <c r="AH113" s="12">
        <f t="shared" si="285"/>
        <v>45133</v>
      </c>
      <c r="AI113" s="12">
        <f t="shared" si="285"/>
        <v>45134</v>
      </c>
      <c r="AJ113" s="12">
        <f t="shared" si="285"/>
        <v>45135</v>
      </c>
      <c r="AK113" s="12">
        <f t="shared" si="285"/>
        <v>45136</v>
      </c>
      <c r="AL113" s="12">
        <f t="shared" si="285"/>
        <v>45137</v>
      </c>
    </row>
    <row r="114" spans="1:38" s="21" customFormat="1" ht="19.2" x14ac:dyDescent="0.45">
      <c r="A114" s="25"/>
      <c r="D114" s="47">
        <f t="shared" ref="D114:J114" si="286">D113+7</f>
        <v>45082</v>
      </c>
      <c r="E114" s="47">
        <f t="shared" si="286"/>
        <v>45083</v>
      </c>
      <c r="F114" s="47">
        <f t="shared" si="286"/>
        <v>45084</v>
      </c>
      <c r="G114" s="47">
        <f t="shared" si="286"/>
        <v>45085</v>
      </c>
      <c r="H114" s="47">
        <f t="shared" si="286"/>
        <v>45086</v>
      </c>
      <c r="I114" s="47">
        <f t="shared" si="286"/>
        <v>45087</v>
      </c>
      <c r="J114" s="47">
        <f t="shared" si="286"/>
        <v>45088</v>
      </c>
      <c r="K114" s="56"/>
      <c r="M114" s="22"/>
      <c r="N114" s="22"/>
      <c r="O114" s="22"/>
      <c r="P114" s="22"/>
      <c r="Q114" s="22"/>
      <c r="R114" s="22"/>
      <c r="S114" s="22"/>
      <c r="T114" s="22"/>
      <c r="U114" s="22"/>
      <c r="V114" s="22"/>
      <c r="W114" s="22"/>
      <c r="X114" s="22"/>
      <c r="Y114" s="22"/>
      <c r="Z114" s="22"/>
      <c r="AA114" s="22"/>
      <c r="AB114" s="22"/>
      <c r="AC114" s="22"/>
      <c r="AF114" s="47">
        <f t="shared" ref="AF114:AL114" si="287">AF113+7</f>
        <v>45138</v>
      </c>
      <c r="AG114" s="47">
        <f t="shared" si="287"/>
        <v>45139</v>
      </c>
      <c r="AH114" s="47">
        <f t="shared" si="287"/>
        <v>45140</v>
      </c>
      <c r="AI114" s="47">
        <f t="shared" si="287"/>
        <v>45141</v>
      </c>
      <c r="AJ114" s="47">
        <f t="shared" si="287"/>
        <v>45142</v>
      </c>
      <c r="AK114" s="47">
        <f t="shared" si="287"/>
        <v>45143</v>
      </c>
      <c r="AL114" s="47">
        <f t="shared" si="287"/>
        <v>45144</v>
      </c>
    </row>
    <row r="115" spans="1:38" ht="19.8" x14ac:dyDescent="0.3">
      <c r="A115" s="23"/>
      <c r="C115" s="57" t="s">
        <v>24</v>
      </c>
      <c r="D115" s="94" t="str">
        <f>VLOOKUP(1,tbDay[],2)</f>
        <v>MANDAG</v>
      </c>
      <c r="E115" s="94"/>
      <c r="F115" s="94"/>
      <c r="G115" s="94"/>
      <c r="H115" s="94"/>
      <c r="I115" s="95" t="str">
        <f>VLOOKUP(2,tbDay[],2)</f>
        <v>TIRSDAG</v>
      </c>
      <c r="J115" s="95"/>
      <c r="K115" s="95"/>
      <c r="L115" s="95"/>
      <c r="M115" s="95"/>
      <c r="N115" s="96" t="str">
        <f>VLOOKUP(3,tbDay[],2)</f>
        <v>ONSDAG</v>
      </c>
      <c r="O115" s="96"/>
      <c r="P115" s="96"/>
      <c r="Q115" s="96"/>
      <c r="R115" s="96"/>
      <c r="S115" s="96" t="str">
        <f>VLOOKUP(4,tbDay[],2)</f>
        <v>TORSDAG</v>
      </c>
      <c r="T115" s="96"/>
      <c r="U115" s="96"/>
      <c r="V115" s="96"/>
      <c r="W115" s="96"/>
      <c r="X115" s="96" t="str">
        <f>VLOOKUP(5,tbDay[],2)</f>
        <v>FREDAG</v>
      </c>
      <c r="Y115" s="96"/>
      <c r="Z115" s="96"/>
      <c r="AA115" s="96"/>
      <c r="AB115" s="96"/>
      <c r="AC115" s="95" t="str">
        <f>VLOOKUP(6,tbDay[],2)</f>
        <v>LØRDAG</v>
      </c>
      <c r="AD115" s="95"/>
      <c r="AE115" s="95"/>
      <c r="AF115" s="95"/>
      <c r="AG115" s="95"/>
      <c r="AH115" s="95" t="str">
        <f>VLOOKUP(7,tbDay[],2)</f>
        <v>SØNDAG</v>
      </c>
      <c r="AI115" s="95"/>
      <c r="AJ115" s="95"/>
      <c r="AK115" s="95"/>
      <c r="AL115" s="95"/>
    </row>
    <row r="116" spans="1:38" ht="15" x14ac:dyDescent="0.35">
      <c r="A116" s="19"/>
      <c r="C116" s="86">
        <f t="shared" ref="C116" si="288">_xlfn.ISOWEEKNUM(D116)</f>
        <v>22</v>
      </c>
      <c r="D116" s="14">
        <f>VLOOKUP(A107,xCal,2)+INDEX(Indstillinger!U$5:U$18,A107+1)</f>
        <v>45075</v>
      </c>
      <c r="E116" s="88" t="str">
        <f>IFERROR(VLOOKUP(D116,tbCal1[],2,FALSE),"")</f>
        <v>2. Pinsedag</v>
      </c>
      <c r="F116" s="88"/>
      <c r="G116" s="88"/>
      <c r="H116" s="88"/>
      <c r="I116" s="14">
        <f>D116+1</f>
        <v>45076</v>
      </c>
      <c r="J116" s="88" t="str">
        <f>IFERROR(VLOOKUP(I116,tbCal1[],2,FALSE),"")</f>
        <v/>
      </c>
      <c r="K116" s="88"/>
      <c r="L116" s="88"/>
      <c r="M116" s="88"/>
      <c r="N116" s="14">
        <f>I116+1</f>
        <v>45077</v>
      </c>
      <c r="O116" s="88" t="str">
        <f>IFERROR(VLOOKUP(N116,tbCal1[],2,FALSE),"")</f>
        <v/>
      </c>
      <c r="P116" s="88"/>
      <c r="Q116" s="88"/>
      <c r="R116" s="88"/>
      <c r="S116" s="14">
        <f>N116+1</f>
        <v>45078</v>
      </c>
      <c r="T116" s="88" t="str">
        <f>IFERROR(VLOOKUP(S116,tbCal1[],2,FALSE),"")</f>
        <v/>
      </c>
      <c r="U116" s="88"/>
      <c r="V116" s="88"/>
      <c r="W116" s="88"/>
      <c r="X116" s="14">
        <f>S116+1</f>
        <v>45079</v>
      </c>
      <c r="Y116" s="88" t="str">
        <f>IFERROR(VLOOKUP(X116,tbCal1[],2,FALSE),"")</f>
        <v/>
      </c>
      <c r="Z116" s="88"/>
      <c r="AA116" s="88"/>
      <c r="AB116" s="88"/>
      <c r="AC116" s="14">
        <f>X116+1</f>
        <v>45080</v>
      </c>
      <c r="AD116" s="88" t="str">
        <f>IFERROR(VLOOKUP(AC116,tbCal1[],2,FALSE),"")</f>
        <v/>
      </c>
      <c r="AE116" s="88"/>
      <c r="AF116" s="88"/>
      <c r="AG116" s="88"/>
      <c r="AH116" s="14">
        <f>AC116+1</f>
        <v>45081</v>
      </c>
      <c r="AI116" s="88" t="str">
        <f>IFERROR(VLOOKUP(AH116,tbCal1[],2,FALSE),"")</f>
        <v/>
      </c>
      <c r="AJ116" s="88"/>
      <c r="AK116" s="88"/>
      <c r="AL116" s="88"/>
    </row>
    <row r="117" spans="1:38" ht="46.2" x14ac:dyDescent="0.7">
      <c r="A117" s="24"/>
      <c r="C117" s="87"/>
      <c r="D117" s="89" t="str">
        <f>IFERROR(VLOOKUP(D116,tbCal2[],2,FALSE),"")</f>
        <v/>
      </c>
      <c r="E117" s="90"/>
      <c r="F117" s="90"/>
      <c r="G117" s="90"/>
      <c r="H117" s="91"/>
      <c r="I117" s="89" t="str">
        <f>IFERROR(VLOOKUP(I116,tbCal2[],2,FALSE),"")</f>
        <v/>
      </c>
      <c r="J117" s="90"/>
      <c r="K117" s="90"/>
      <c r="L117" s="90"/>
      <c r="M117" s="91"/>
      <c r="N117" s="89" t="str">
        <f>IFERROR(VLOOKUP(N116,tbCal2[],2,FALSE),"")</f>
        <v/>
      </c>
      <c r="O117" s="90"/>
      <c r="P117" s="90"/>
      <c r="Q117" s="90"/>
      <c r="R117" s="91"/>
      <c r="S117" s="89" t="str">
        <f>IFERROR(VLOOKUP(S116,tbCal2[],2,FALSE),"")</f>
        <v/>
      </c>
      <c r="T117" s="90"/>
      <c r="U117" s="90"/>
      <c r="V117" s="90"/>
      <c r="W117" s="91"/>
      <c r="X117" s="89" t="str">
        <f>IFERROR(VLOOKUP(X116,tbCal2[],2,FALSE),"")</f>
        <v/>
      </c>
      <c r="Y117" s="90"/>
      <c r="Z117" s="90"/>
      <c r="AA117" s="90"/>
      <c r="AB117" s="91"/>
      <c r="AC117" s="89" t="str">
        <f>IFERROR(VLOOKUP(AC116,tbCal2[],2,FALSE),"")</f>
        <v/>
      </c>
      <c r="AD117" s="90"/>
      <c r="AE117" s="90"/>
      <c r="AF117" s="90"/>
      <c r="AG117" s="91"/>
      <c r="AH117" s="89" t="str">
        <f>IFERROR(VLOOKUP(AH116,tbCal2[],2,FALSE),"")</f>
        <v/>
      </c>
      <c r="AI117" s="90"/>
      <c r="AJ117" s="90"/>
      <c r="AK117" s="90"/>
      <c r="AL117" s="91"/>
    </row>
    <row r="118" spans="1:38" ht="15" x14ac:dyDescent="0.35">
      <c r="A118" s="19"/>
      <c r="C118" s="86">
        <f t="shared" ref="C118" si="289">_xlfn.ISOWEEKNUM(D118)</f>
        <v>23</v>
      </c>
      <c r="D118" s="14">
        <f>D116+7</f>
        <v>45082</v>
      </c>
      <c r="E118" s="88" t="str">
        <f>IFERROR(VLOOKUP(D118,tbCal1[],2,FALSE),"")</f>
        <v>Grundlovsdag</v>
      </c>
      <c r="F118" s="88"/>
      <c r="G118" s="88"/>
      <c r="H118" s="88"/>
      <c r="I118" s="14">
        <f>I116+7</f>
        <v>45083</v>
      </c>
      <c r="J118" s="88" t="str">
        <f>IFERROR(VLOOKUP(I118,tbCal1[],2,FALSE),"")</f>
        <v/>
      </c>
      <c r="K118" s="88"/>
      <c r="L118" s="88"/>
      <c r="M118" s="88"/>
      <c r="N118" s="14">
        <f>N116+7</f>
        <v>45084</v>
      </c>
      <c r="O118" s="88" t="str">
        <f>IFERROR(VLOOKUP(N118,tbCal1[],2,FALSE),"")</f>
        <v/>
      </c>
      <c r="P118" s="88"/>
      <c r="Q118" s="88"/>
      <c r="R118" s="88"/>
      <c r="S118" s="14">
        <f>S116+7</f>
        <v>45085</v>
      </c>
      <c r="T118" s="88" t="str">
        <f>IFERROR(VLOOKUP(S118,tbCal1[],2,FALSE),"")</f>
        <v/>
      </c>
      <c r="U118" s="88"/>
      <c r="V118" s="88"/>
      <c r="W118" s="88"/>
      <c r="X118" s="14">
        <f>X116+7</f>
        <v>45086</v>
      </c>
      <c r="Y118" s="88" t="str">
        <f>IFERROR(VLOOKUP(X118,tbCal1[],2,FALSE),"")</f>
        <v/>
      </c>
      <c r="Z118" s="88"/>
      <c r="AA118" s="88"/>
      <c r="AB118" s="88"/>
      <c r="AC118" s="14">
        <f>AC116+7</f>
        <v>45087</v>
      </c>
      <c r="AD118" s="88" t="str">
        <f>IFERROR(VLOOKUP(AC118,tbCal1[],2,FALSE),"")</f>
        <v/>
      </c>
      <c r="AE118" s="88"/>
      <c r="AF118" s="88"/>
      <c r="AG118" s="88"/>
      <c r="AH118" s="14">
        <f>AH116+7</f>
        <v>45088</v>
      </c>
      <c r="AI118" s="88" t="str">
        <f>IFERROR(VLOOKUP(AH118,tbCal1[],2,FALSE),"")</f>
        <v/>
      </c>
      <c r="AJ118" s="88"/>
      <c r="AK118" s="88"/>
      <c r="AL118" s="88"/>
    </row>
    <row r="119" spans="1:38" ht="46.2" x14ac:dyDescent="0.7">
      <c r="A119" s="24"/>
      <c r="C119" s="87"/>
      <c r="D119" s="89" t="str">
        <f>IFERROR(VLOOKUP(D118,tbCal2[],2,FALSE),"")</f>
        <v/>
      </c>
      <c r="E119" s="90"/>
      <c r="F119" s="90"/>
      <c r="G119" s="90"/>
      <c r="H119" s="91"/>
      <c r="I119" s="89" t="str">
        <f>IFERROR(VLOOKUP(I118,tbCal2[],2,FALSE),"")</f>
        <v/>
      </c>
      <c r="J119" s="90"/>
      <c r="K119" s="90"/>
      <c r="L119" s="90"/>
      <c r="M119" s="91"/>
      <c r="N119" s="89" t="str">
        <f>IFERROR(VLOOKUP(N118,tbCal2[],2,FALSE),"")</f>
        <v>Prins Joachim</v>
      </c>
      <c r="O119" s="90"/>
      <c r="P119" s="90"/>
      <c r="Q119" s="90"/>
      <c r="R119" s="91"/>
      <c r="S119" s="89" t="str">
        <f>IFERROR(VLOOKUP(S118,tbCal2[],2,FALSE),"")</f>
        <v/>
      </c>
      <c r="T119" s="90"/>
      <c r="U119" s="90"/>
      <c r="V119" s="90"/>
      <c r="W119" s="91"/>
      <c r="X119" s="89" t="str">
        <f>IFERROR(VLOOKUP(X118,tbCal2[],2,FALSE),"")</f>
        <v/>
      </c>
      <c r="Y119" s="90"/>
      <c r="Z119" s="90"/>
      <c r="AA119" s="90"/>
      <c r="AB119" s="91"/>
      <c r="AC119" s="89" t="str">
        <f>IFERROR(VLOOKUP(AC118,tbCal2[],2,FALSE),"")</f>
        <v/>
      </c>
      <c r="AD119" s="90"/>
      <c r="AE119" s="90"/>
      <c r="AF119" s="90"/>
      <c r="AG119" s="91"/>
      <c r="AH119" s="89" t="str">
        <f>IFERROR(VLOOKUP(AH118,tbCal2[],2,FALSE),"")</f>
        <v>Prinsgemalen</v>
      </c>
      <c r="AI119" s="90"/>
      <c r="AJ119" s="90"/>
      <c r="AK119" s="90"/>
      <c r="AL119" s="91"/>
    </row>
    <row r="120" spans="1:38" ht="15" x14ac:dyDescent="0.35">
      <c r="A120" s="19"/>
      <c r="C120" s="86">
        <f t="shared" ref="C120" si="290">_xlfn.ISOWEEKNUM(D120)</f>
        <v>24</v>
      </c>
      <c r="D120" s="14">
        <f t="shared" ref="D120" si="291">D118+7</f>
        <v>45089</v>
      </c>
      <c r="E120" s="88" t="str">
        <f>IFERROR(VLOOKUP(D120,tbCal1[],2,FALSE),"")</f>
        <v/>
      </c>
      <c r="F120" s="88"/>
      <c r="G120" s="88"/>
      <c r="H120" s="88"/>
      <c r="I120" s="14">
        <f t="shared" ref="I120" si="292">I118+7</f>
        <v>45090</v>
      </c>
      <c r="J120" s="88" t="str">
        <f>IFERROR(VLOOKUP(I120,tbCal1[],2,FALSE),"")</f>
        <v/>
      </c>
      <c r="K120" s="88"/>
      <c r="L120" s="88"/>
      <c r="M120" s="88"/>
      <c r="N120" s="14">
        <f t="shared" ref="N120" si="293">N118+7</f>
        <v>45091</v>
      </c>
      <c r="O120" s="88" t="str">
        <f>IFERROR(VLOOKUP(N120,tbCal1[],2,FALSE),"")</f>
        <v/>
      </c>
      <c r="P120" s="88"/>
      <c r="Q120" s="88"/>
      <c r="R120" s="88"/>
      <c r="S120" s="14">
        <f t="shared" ref="S120" si="294">S118+7</f>
        <v>45092</v>
      </c>
      <c r="T120" s="88" t="str">
        <f>IFERROR(VLOOKUP(S120,tbCal1[],2,FALSE),"")</f>
        <v/>
      </c>
      <c r="U120" s="88"/>
      <c r="V120" s="88"/>
      <c r="W120" s="88"/>
      <c r="X120" s="14">
        <f t="shared" ref="X120" si="295">X118+7</f>
        <v>45093</v>
      </c>
      <c r="Y120" s="88" t="str">
        <f>IFERROR(VLOOKUP(X120,tbCal1[],2,FALSE),"")</f>
        <v/>
      </c>
      <c r="Z120" s="88"/>
      <c r="AA120" s="88"/>
      <c r="AB120" s="88"/>
      <c r="AC120" s="14">
        <f t="shared" ref="AC120" si="296">AC118+7</f>
        <v>45094</v>
      </c>
      <c r="AD120" s="88" t="str">
        <f>IFERROR(VLOOKUP(AC120,tbCal1[],2,FALSE),"")</f>
        <v/>
      </c>
      <c r="AE120" s="88"/>
      <c r="AF120" s="88"/>
      <c r="AG120" s="88"/>
      <c r="AH120" s="14">
        <f t="shared" ref="AH120" si="297">AH118+7</f>
        <v>45095</v>
      </c>
      <c r="AI120" s="88" t="str">
        <f>IFERROR(VLOOKUP(AH120,tbCal1[],2,FALSE),"")</f>
        <v/>
      </c>
      <c r="AJ120" s="88"/>
      <c r="AK120" s="88"/>
      <c r="AL120" s="88"/>
    </row>
    <row r="121" spans="1:38" ht="46.2" x14ac:dyDescent="0.7">
      <c r="A121" s="24"/>
      <c r="C121" s="87"/>
      <c r="D121" s="89" t="str">
        <f>IFERROR(VLOOKUP(D120,tbCal2[],2,FALSE),"")</f>
        <v/>
      </c>
      <c r="E121" s="90"/>
      <c r="F121" s="90"/>
      <c r="G121" s="90"/>
      <c r="H121" s="91"/>
      <c r="I121" s="89" t="str">
        <f>IFERROR(VLOOKUP(I120,tbCal2[],2,FALSE),"")</f>
        <v/>
      </c>
      <c r="J121" s="90"/>
      <c r="K121" s="90"/>
      <c r="L121" s="90"/>
      <c r="M121" s="91"/>
      <c r="N121" s="89" t="str">
        <f>IFERROR(VLOOKUP(N120,tbCal2[],2,FALSE),"")</f>
        <v/>
      </c>
      <c r="O121" s="90"/>
      <c r="P121" s="90"/>
      <c r="Q121" s="90"/>
      <c r="R121" s="91"/>
      <c r="S121" s="89" t="str">
        <f>IFERROR(VLOOKUP(S120,tbCal2[],2,FALSE),"")</f>
        <v/>
      </c>
      <c r="T121" s="90"/>
      <c r="U121" s="90"/>
      <c r="V121" s="90"/>
      <c r="W121" s="91"/>
      <c r="X121" s="89" t="str">
        <f>IFERROR(VLOOKUP(X120,tbCal2[],2,FALSE),"")</f>
        <v/>
      </c>
      <c r="Y121" s="90"/>
      <c r="Z121" s="90"/>
      <c r="AA121" s="90"/>
      <c r="AB121" s="91"/>
      <c r="AC121" s="89" t="str">
        <f>IFERROR(VLOOKUP(AC120,tbCal2[],2,FALSE),"")</f>
        <v/>
      </c>
      <c r="AD121" s="90"/>
      <c r="AE121" s="90"/>
      <c r="AF121" s="90"/>
      <c r="AG121" s="91"/>
      <c r="AH121" s="89" t="str">
        <f>IFERROR(VLOOKUP(AH120,tbCal2[],2,FALSE),"")</f>
        <v/>
      </c>
      <c r="AI121" s="90"/>
      <c r="AJ121" s="90"/>
      <c r="AK121" s="90"/>
      <c r="AL121" s="91"/>
    </row>
    <row r="122" spans="1:38" ht="15" x14ac:dyDescent="0.35">
      <c r="A122" s="19"/>
      <c r="C122" s="86">
        <f t="shared" ref="C122" si="298">_xlfn.ISOWEEKNUM(D122)</f>
        <v>25</v>
      </c>
      <c r="D122" s="14">
        <f t="shared" ref="D122" si="299">D120+7</f>
        <v>45096</v>
      </c>
      <c r="E122" s="88" t="str">
        <f>IFERROR(VLOOKUP(D122,tbCal1[],2,FALSE),"")</f>
        <v/>
      </c>
      <c r="F122" s="88"/>
      <c r="G122" s="88"/>
      <c r="H122" s="88"/>
      <c r="I122" s="14">
        <f t="shared" ref="I122" si="300">I120+7</f>
        <v>45097</v>
      </c>
      <c r="J122" s="88" t="str">
        <f>IFERROR(VLOOKUP(I122,tbCal1[],2,FALSE),"")</f>
        <v/>
      </c>
      <c r="K122" s="88"/>
      <c r="L122" s="88"/>
      <c r="M122" s="88"/>
      <c r="N122" s="14">
        <f t="shared" ref="N122" si="301">N120+7</f>
        <v>45098</v>
      </c>
      <c r="O122" s="88" t="str">
        <f>IFERROR(VLOOKUP(N122,tbCal1[],2,FALSE),"")</f>
        <v>Grønlands Nationaldag</v>
      </c>
      <c r="P122" s="88"/>
      <c r="Q122" s="88"/>
      <c r="R122" s="88"/>
      <c r="S122" s="14">
        <f t="shared" ref="S122" si="302">S120+7</f>
        <v>45099</v>
      </c>
      <c r="T122" s="88" t="str">
        <f>IFERROR(VLOOKUP(S122,tbCal1[],2,FALSE),"")</f>
        <v/>
      </c>
      <c r="U122" s="88"/>
      <c r="V122" s="88"/>
      <c r="W122" s="88"/>
      <c r="X122" s="14">
        <f t="shared" ref="X122" si="303">X120+7</f>
        <v>45100</v>
      </c>
      <c r="Y122" s="88" t="str">
        <f>IFERROR(VLOOKUP(X122,tbCal1[],2,FALSE),"")</f>
        <v>Sankt Hans Aften</v>
      </c>
      <c r="Z122" s="88"/>
      <c r="AA122" s="88"/>
      <c r="AB122" s="88"/>
      <c r="AC122" s="14">
        <f t="shared" ref="AC122" si="304">AC120+7</f>
        <v>45101</v>
      </c>
      <c r="AD122" s="88" t="str">
        <f>IFERROR(VLOOKUP(AC122,tbCal1[],2,FALSE),"")</f>
        <v/>
      </c>
      <c r="AE122" s="88"/>
      <c r="AF122" s="88"/>
      <c r="AG122" s="88"/>
      <c r="AH122" s="14">
        <f t="shared" ref="AH122" si="305">AH120+7</f>
        <v>45102</v>
      </c>
      <c r="AI122" s="88" t="str">
        <f>IFERROR(VLOOKUP(AH122,tbCal1[],2,FALSE),"")</f>
        <v/>
      </c>
      <c r="AJ122" s="88"/>
      <c r="AK122" s="88"/>
      <c r="AL122" s="88"/>
    </row>
    <row r="123" spans="1:38" ht="46.2" x14ac:dyDescent="0.7">
      <c r="A123" s="24"/>
      <c r="C123" s="87"/>
      <c r="D123" s="89" t="str">
        <f>IFERROR(VLOOKUP(D122,tbCal2[],2,FALSE),"")</f>
        <v/>
      </c>
      <c r="E123" s="90"/>
      <c r="F123" s="90"/>
      <c r="G123" s="90"/>
      <c r="H123" s="91"/>
      <c r="I123" s="89" t="str">
        <f>IFERROR(VLOOKUP(I122,tbCal2[],2,FALSE),"")</f>
        <v/>
      </c>
      <c r="J123" s="90"/>
      <c r="K123" s="90"/>
      <c r="L123" s="90"/>
      <c r="M123" s="91"/>
      <c r="N123" s="89" t="str">
        <f>IFERROR(VLOOKUP(N122,tbCal2[],2,FALSE),"")</f>
        <v/>
      </c>
      <c r="O123" s="90"/>
      <c r="P123" s="90"/>
      <c r="Q123" s="90"/>
      <c r="R123" s="91"/>
      <c r="S123" s="89" t="str">
        <f>IFERROR(VLOOKUP(S122,tbCal2[],2,FALSE),"")</f>
        <v/>
      </c>
      <c r="T123" s="90"/>
      <c r="U123" s="90"/>
      <c r="V123" s="90"/>
      <c r="W123" s="91"/>
      <c r="X123" s="89" t="str">
        <f>IFERROR(VLOOKUP(X122,tbCal2[],2,FALSE),"")</f>
        <v/>
      </c>
      <c r="Y123" s="90"/>
      <c r="Z123" s="90"/>
      <c r="AA123" s="90"/>
      <c r="AB123" s="91"/>
      <c r="AC123" s="89" t="str">
        <f>IFERROR(VLOOKUP(AC122,tbCal2[],2,FALSE),"")</f>
        <v/>
      </c>
      <c r="AD123" s="90"/>
      <c r="AE123" s="90"/>
      <c r="AF123" s="90"/>
      <c r="AG123" s="91"/>
      <c r="AH123" s="89" t="str">
        <f>IFERROR(VLOOKUP(AH122,tbCal2[],2,FALSE),"")</f>
        <v/>
      </c>
      <c r="AI123" s="90"/>
      <c r="AJ123" s="90"/>
      <c r="AK123" s="90"/>
      <c r="AL123" s="91"/>
    </row>
    <row r="124" spans="1:38" ht="15" x14ac:dyDescent="0.35">
      <c r="A124" s="19"/>
      <c r="C124" s="86">
        <f t="shared" ref="C124" si="306">_xlfn.ISOWEEKNUM(D124)</f>
        <v>26</v>
      </c>
      <c r="D124" s="14">
        <f t="shared" ref="D124" si="307">D122+7</f>
        <v>45103</v>
      </c>
      <c r="E124" s="88" t="str">
        <f>IFERROR(VLOOKUP(D124,tbCal1[],2,FALSE),"")</f>
        <v/>
      </c>
      <c r="F124" s="88"/>
      <c r="G124" s="88"/>
      <c r="H124" s="88"/>
      <c r="I124" s="14">
        <f t="shared" ref="I124" si="308">I122+7</f>
        <v>45104</v>
      </c>
      <c r="J124" s="88" t="str">
        <f>IFERROR(VLOOKUP(I124,tbCal1[],2,FALSE),"")</f>
        <v/>
      </c>
      <c r="K124" s="88"/>
      <c r="L124" s="88"/>
      <c r="M124" s="88"/>
      <c r="N124" s="14">
        <f t="shared" ref="N124" si="309">N122+7</f>
        <v>45105</v>
      </c>
      <c r="O124" s="88" t="str">
        <f>IFERROR(VLOOKUP(N124,tbCal1[],2,FALSE),"")</f>
        <v/>
      </c>
      <c r="P124" s="88"/>
      <c r="Q124" s="88"/>
      <c r="R124" s="88"/>
      <c r="S124" s="14">
        <f t="shared" ref="S124" si="310">S122+7</f>
        <v>45106</v>
      </c>
      <c r="T124" s="88" t="str">
        <f>IFERROR(VLOOKUP(S124,tbCal1[],2,FALSE),"")</f>
        <v/>
      </c>
      <c r="U124" s="88"/>
      <c r="V124" s="88"/>
      <c r="W124" s="88"/>
      <c r="X124" s="14">
        <f t="shared" ref="X124" si="311">X122+7</f>
        <v>45107</v>
      </c>
      <c r="Y124" s="88" t="str">
        <f>IFERROR(VLOOKUP(X124,tbCal1[],2,FALSE),"")</f>
        <v/>
      </c>
      <c r="Z124" s="88"/>
      <c r="AA124" s="88"/>
      <c r="AB124" s="88"/>
      <c r="AC124" s="14">
        <f t="shared" ref="AC124" si="312">AC122+7</f>
        <v>45108</v>
      </c>
      <c r="AD124" s="88" t="str">
        <f>IFERROR(VLOOKUP(AC124,tbCal1[],2,FALSE),"")</f>
        <v/>
      </c>
      <c r="AE124" s="88"/>
      <c r="AF124" s="88"/>
      <c r="AG124" s="88"/>
      <c r="AH124" s="14">
        <f t="shared" ref="AH124" si="313">AH122+7</f>
        <v>45109</v>
      </c>
      <c r="AI124" s="88" t="str">
        <f>IFERROR(VLOOKUP(AH124,tbCal1[],2,FALSE),"")</f>
        <v/>
      </c>
      <c r="AJ124" s="88"/>
      <c r="AK124" s="88"/>
      <c r="AL124" s="88"/>
    </row>
    <row r="125" spans="1:38" ht="46.2" x14ac:dyDescent="0.7">
      <c r="A125" s="24"/>
      <c r="C125" s="87"/>
      <c r="D125" s="89" t="str">
        <f>IFERROR(VLOOKUP(D124,tbCal2[],2,FALSE),"")</f>
        <v/>
      </c>
      <c r="E125" s="90"/>
      <c r="F125" s="90"/>
      <c r="G125" s="90"/>
      <c r="H125" s="91"/>
      <c r="I125" s="89" t="str">
        <f>IFERROR(VLOOKUP(I124,tbCal2[],2,FALSE),"")</f>
        <v/>
      </c>
      <c r="J125" s="90"/>
      <c r="K125" s="90"/>
      <c r="L125" s="90"/>
      <c r="M125" s="91"/>
      <c r="N125" s="89" t="str">
        <f>IFERROR(VLOOKUP(N124,tbCal2[],2,FALSE),"")</f>
        <v/>
      </c>
      <c r="O125" s="90"/>
      <c r="P125" s="90"/>
      <c r="Q125" s="90"/>
      <c r="R125" s="91"/>
      <c r="S125" s="89" t="str">
        <f>IFERROR(VLOOKUP(S124,tbCal2[],2,FALSE),"")</f>
        <v/>
      </c>
      <c r="T125" s="90"/>
      <c r="U125" s="90"/>
      <c r="V125" s="90"/>
      <c r="W125" s="91"/>
      <c r="X125" s="89" t="str">
        <f>IFERROR(VLOOKUP(X124,tbCal2[],2,FALSE),"")</f>
        <v/>
      </c>
      <c r="Y125" s="90"/>
      <c r="Z125" s="90"/>
      <c r="AA125" s="90"/>
      <c r="AB125" s="91"/>
      <c r="AC125" s="89" t="str">
        <f>IFERROR(VLOOKUP(AC124,tbCal2[],2,FALSE),"")</f>
        <v/>
      </c>
      <c r="AD125" s="90"/>
      <c r="AE125" s="90"/>
      <c r="AF125" s="90"/>
      <c r="AG125" s="91"/>
      <c r="AH125" s="89" t="str">
        <f>IFERROR(VLOOKUP(AH124,tbCal2[],2,FALSE),"")</f>
        <v/>
      </c>
      <c r="AI125" s="90"/>
      <c r="AJ125" s="90"/>
      <c r="AK125" s="90"/>
      <c r="AL125" s="91"/>
    </row>
    <row r="126" spans="1:38" ht="15" x14ac:dyDescent="0.35">
      <c r="A126" s="19"/>
      <c r="C126" s="86">
        <f t="shared" ref="C126" si="314">_xlfn.ISOWEEKNUM(D126)</f>
        <v>27</v>
      </c>
      <c r="D126" s="14">
        <f t="shared" ref="D126" si="315">D124+7</f>
        <v>45110</v>
      </c>
      <c r="E126" s="88" t="str">
        <f>IFERROR(VLOOKUP(D126,tbCal1[],2,FALSE),"")</f>
        <v/>
      </c>
      <c r="F126" s="88"/>
      <c r="G126" s="88"/>
      <c r="H126" s="88"/>
      <c r="I126" s="14">
        <f t="shared" ref="I126" si="316">I124+7</f>
        <v>45111</v>
      </c>
      <c r="J126" s="88" t="str">
        <f>IFERROR(VLOOKUP(I126,tbCal1[],2,FALSE),"")</f>
        <v/>
      </c>
      <c r="K126" s="88"/>
      <c r="L126" s="88"/>
      <c r="M126" s="88"/>
      <c r="N126" s="14">
        <f t="shared" ref="N126" si="317">N124+7</f>
        <v>45112</v>
      </c>
      <c r="O126" s="88" t="str">
        <f>IFERROR(VLOOKUP(N126,tbCal1[],2,FALSE),"")</f>
        <v/>
      </c>
      <c r="P126" s="88"/>
      <c r="Q126" s="88"/>
      <c r="R126" s="88"/>
      <c r="S126" s="14">
        <f t="shared" ref="S126" si="318">S124+7</f>
        <v>45113</v>
      </c>
      <c r="T126" s="88" t="str">
        <f>IFERROR(VLOOKUP(S126,tbCal1[],2,FALSE),"")</f>
        <v/>
      </c>
      <c r="U126" s="88"/>
      <c r="V126" s="88"/>
      <c r="W126" s="88"/>
      <c r="X126" s="14">
        <f t="shared" ref="X126" si="319">X124+7</f>
        <v>45114</v>
      </c>
      <c r="Y126" s="88" t="str">
        <f>IFERROR(VLOOKUP(X126,tbCal1[],2,FALSE),"")</f>
        <v/>
      </c>
      <c r="Z126" s="88"/>
      <c r="AA126" s="88"/>
      <c r="AB126" s="88"/>
      <c r="AC126" s="14">
        <f t="shared" ref="AC126" si="320">AC124+7</f>
        <v>45115</v>
      </c>
      <c r="AD126" s="88" t="str">
        <f>IFERROR(VLOOKUP(AC126,tbCal1[],2,FALSE),"")</f>
        <v/>
      </c>
      <c r="AE126" s="88"/>
      <c r="AF126" s="88"/>
      <c r="AG126" s="88"/>
      <c r="AH126" s="14">
        <f t="shared" ref="AH126" si="321">AH124+7</f>
        <v>45116</v>
      </c>
      <c r="AI126" s="88" t="str">
        <f>IFERROR(VLOOKUP(AH126,tbCal1[],2,FALSE),"")</f>
        <v/>
      </c>
      <c r="AJ126" s="88"/>
      <c r="AK126" s="88"/>
      <c r="AL126" s="88"/>
    </row>
    <row r="127" spans="1:38" ht="46.2" x14ac:dyDescent="0.7">
      <c r="A127" s="24"/>
      <c r="C127" s="87"/>
      <c r="D127" s="89" t="str">
        <f>IFERROR(VLOOKUP(D126,tbCal2[],2,FALSE),"")</f>
        <v/>
      </c>
      <c r="E127" s="90"/>
      <c r="F127" s="90"/>
      <c r="G127" s="90"/>
      <c r="H127" s="91"/>
      <c r="I127" s="89" t="str">
        <f>IFERROR(VLOOKUP(I126,tbCal2[],2,FALSE),"")</f>
        <v/>
      </c>
      <c r="J127" s="90"/>
      <c r="K127" s="90"/>
      <c r="L127" s="90"/>
      <c r="M127" s="91"/>
      <c r="N127" s="89" t="str">
        <f>IFERROR(VLOOKUP(N126,tbCal2[],2,FALSE),"")</f>
        <v/>
      </c>
      <c r="O127" s="90"/>
      <c r="P127" s="90"/>
      <c r="Q127" s="90"/>
      <c r="R127" s="91"/>
      <c r="S127" s="89" t="str">
        <f>IFERROR(VLOOKUP(S126,tbCal2[],2,FALSE),"")</f>
        <v/>
      </c>
      <c r="T127" s="90"/>
      <c r="U127" s="90"/>
      <c r="V127" s="90"/>
      <c r="W127" s="91"/>
      <c r="X127" s="89" t="str">
        <f>IFERROR(VLOOKUP(X126,tbCal2[],2,FALSE),"")</f>
        <v/>
      </c>
      <c r="Y127" s="90"/>
      <c r="Z127" s="90"/>
      <c r="AA127" s="90"/>
      <c r="AB127" s="91"/>
      <c r="AC127" s="89" t="str">
        <f>IFERROR(VLOOKUP(AC126,tbCal2[],2,FALSE),"")</f>
        <v/>
      </c>
      <c r="AD127" s="90"/>
      <c r="AE127" s="90"/>
      <c r="AF127" s="90"/>
      <c r="AG127" s="91"/>
      <c r="AH127" s="89" t="str">
        <f>IFERROR(VLOOKUP(AH126,tbCal2[],2,FALSE),"")</f>
        <v/>
      </c>
      <c r="AI127" s="90"/>
      <c r="AJ127" s="90"/>
      <c r="AK127" s="90"/>
      <c r="AL127" s="91"/>
    </row>
    <row r="128" spans="1:38" ht="19.2" x14ac:dyDescent="0.45">
      <c r="A128" s="18">
        <v>7</v>
      </c>
      <c r="D128" s="92" t="str">
        <f>VLOOKUP(A128-1,xCal,6)</f>
        <v>JUNI 2023</v>
      </c>
      <c r="E128" s="92"/>
      <c r="F128" s="92"/>
      <c r="G128" s="92"/>
      <c r="H128" s="92"/>
      <c r="I128" s="92"/>
      <c r="J128" s="92"/>
      <c r="K128" s="8"/>
      <c r="L128"/>
      <c r="M128"/>
      <c r="N128"/>
      <c r="O128"/>
      <c r="P128"/>
      <c r="Q128"/>
      <c r="R128"/>
      <c r="S128"/>
      <c r="T128"/>
      <c r="U128"/>
      <c r="V128"/>
      <c r="W128"/>
      <c r="X128"/>
      <c r="Y128"/>
      <c r="Z128"/>
      <c r="AA128"/>
      <c r="AB128"/>
      <c r="AC128"/>
      <c r="AD128"/>
      <c r="AE128"/>
      <c r="AF128" s="92" t="str">
        <f>VLOOKUP(A128+1,xCal,6)</f>
        <v>AUGUST 2023</v>
      </c>
      <c r="AG128" s="92"/>
      <c r="AH128" s="92"/>
      <c r="AI128" s="92"/>
      <c r="AJ128" s="92"/>
      <c r="AK128" s="92"/>
      <c r="AL128" s="92"/>
    </row>
    <row r="129" spans="1:38" x14ac:dyDescent="0.25">
      <c r="A129" s="21"/>
      <c r="B129" s="21"/>
      <c r="C129" s="21"/>
      <c r="D129" s="20" t="s">
        <v>8</v>
      </c>
      <c r="E129" s="20" t="s">
        <v>9</v>
      </c>
      <c r="F129" s="20" t="s">
        <v>10</v>
      </c>
      <c r="G129" s="20" t="s">
        <v>11</v>
      </c>
      <c r="H129" s="20" t="s">
        <v>12</v>
      </c>
      <c r="I129" s="20" t="s">
        <v>13</v>
      </c>
      <c r="J129" s="20" t="s">
        <v>14</v>
      </c>
      <c r="K129" s="21"/>
      <c r="L129" s="93" t="str">
        <f>VLOOKUP(A128,xCal,6)</f>
        <v>JULI 2023</v>
      </c>
      <c r="M129" s="93"/>
      <c r="N129" s="93"/>
      <c r="O129" s="93"/>
      <c r="P129" s="93"/>
      <c r="Q129" s="93"/>
      <c r="R129" s="93"/>
      <c r="S129" s="93"/>
      <c r="T129" s="93"/>
      <c r="U129" s="93"/>
      <c r="V129" s="93"/>
      <c r="W129" s="93"/>
      <c r="X129" s="93"/>
      <c r="Y129" s="93"/>
      <c r="Z129" s="93"/>
      <c r="AA129" s="93"/>
      <c r="AB129" s="93"/>
      <c r="AC129" s="93"/>
      <c r="AD129" s="93"/>
      <c r="AE129" s="21"/>
      <c r="AF129" s="20" t="s">
        <v>8</v>
      </c>
      <c r="AG129" s="20" t="s">
        <v>9</v>
      </c>
      <c r="AH129" s="20" t="s">
        <v>10</v>
      </c>
      <c r="AI129" s="20" t="s">
        <v>11</v>
      </c>
      <c r="AJ129" s="20" t="s">
        <v>12</v>
      </c>
      <c r="AK129" s="20" t="s">
        <v>13</v>
      </c>
      <c r="AL129" s="20" t="s">
        <v>14</v>
      </c>
    </row>
    <row r="130" spans="1:38" x14ac:dyDescent="0.25">
      <c r="A130" s="21"/>
      <c r="B130" s="21"/>
      <c r="C130" s="21"/>
      <c r="D130" s="12">
        <f>VLOOKUP(A128-1,xCal,2)+INDEX(Indstillinger!U$5:U$18,$A$2)</f>
        <v>45075</v>
      </c>
      <c r="E130" s="12">
        <f>D130+1</f>
        <v>45076</v>
      </c>
      <c r="F130" s="12">
        <f t="shared" ref="F130" si="322">E130+1</f>
        <v>45077</v>
      </c>
      <c r="G130" s="12">
        <f t="shared" ref="G130" si="323">F130+1</f>
        <v>45078</v>
      </c>
      <c r="H130" s="12">
        <f t="shared" ref="H130" si="324">G130+1</f>
        <v>45079</v>
      </c>
      <c r="I130" s="12">
        <f t="shared" ref="I130" si="325">H130+1</f>
        <v>45080</v>
      </c>
      <c r="J130" s="12">
        <f t="shared" ref="J130" si="326">I130+1</f>
        <v>45081</v>
      </c>
      <c r="K130" s="21"/>
      <c r="L130" s="93"/>
      <c r="M130" s="93"/>
      <c r="N130" s="93"/>
      <c r="O130" s="93"/>
      <c r="P130" s="93"/>
      <c r="Q130" s="93"/>
      <c r="R130" s="93"/>
      <c r="S130" s="93"/>
      <c r="T130" s="93"/>
      <c r="U130" s="93"/>
      <c r="V130" s="93"/>
      <c r="W130" s="93"/>
      <c r="X130" s="93"/>
      <c r="Y130" s="93"/>
      <c r="Z130" s="93"/>
      <c r="AA130" s="93"/>
      <c r="AB130" s="93"/>
      <c r="AC130" s="93"/>
      <c r="AD130" s="93"/>
      <c r="AE130" s="21"/>
      <c r="AF130" s="12">
        <f>VLOOKUP(A128+1,xCal,2)+INDEX(Indstillinger!U$5:U$18,$A$2+2)</f>
        <v>45137</v>
      </c>
      <c r="AG130" s="12">
        <f>AF130+1</f>
        <v>45138</v>
      </c>
      <c r="AH130" s="12">
        <f t="shared" ref="AH130" si="327">AG130+1</f>
        <v>45139</v>
      </c>
      <c r="AI130" s="12">
        <f t="shared" ref="AI130" si="328">AH130+1</f>
        <v>45140</v>
      </c>
      <c r="AJ130" s="12">
        <f t="shared" ref="AJ130" si="329">AI130+1</f>
        <v>45141</v>
      </c>
      <c r="AK130" s="12">
        <f t="shared" ref="AK130" si="330">AJ130+1</f>
        <v>45142</v>
      </c>
      <c r="AL130" s="12">
        <f t="shared" ref="AL130" si="331">AK130+1</f>
        <v>45143</v>
      </c>
    </row>
    <row r="131" spans="1:38" x14ac:dyDescent="0.25">
      <c r="A131" s="21"/>
      <c r="B131" s="21"/>
      <c r="C131" s="21"/>
      <c r="D131" s="12">
        <f>D130+7</f>
        <v>45082</v>
      </c>
      <c r="E131" s="12">
        <f t="shared" ref="E131:J135" si="332">E130+7</f>
        <v>45083</v>
      </c>
      <c r="F131" s="12">
        <f t="shared" si="332"/>
        <v>45084</v>
      </c>
      <c r="G131" s="12">
        <f t="shared" si="332"/>
        <v>45085</v>
      </c>
      <c r="H131" s="12">
        <f t="shared" si="332"/>
        <v>45086</v>
      </c>
      <c r="I131" s="12">
        <f t="shared" si="332"/>
        <v>45087</v>
      </c>
      <c r="J131" s="12">
        <f t="shared" si="332"/>
        <v>45088</v>
      </c>
      <c r="K131" s="21"/>
      <c r="L131" s="93"/>
      <c r="M131" s="93"/>
      <c r="N131" s="93"/>
      <c r="O131" s="93"/>
      <c r="P131" s="93"/>
      <c r="Q131" s="93"/>
      <c r="R131" s="93"/>
      <c r="S131" s="93"/>
      <c r="T131" s="93"/>
      <c r="U131" s="93"/>
      <c r="V131" s="93"/>
      <c r="W131" s="93"/>
      <c r="X131" s="93"/>
      <c r="Y131" s="93"/>
      <c r="Z131" s="93"/>
      <c r="AA131" s="93"/>
      <c r="AB131" s="93"/>
      <c r="AC131" s="93"/>
      <c r="AD131" s="93"/>
      <c r="AE131" s="21"/>
      <c r="AF131" s="12">
        <f>AF130+7</f>
        <v>45144</v>
      </c>
      <c r="AG131" s="12">
        <f t="shared" ref="AG131:AL135" si="333">AG130+7</f>
        <v>45145</v>
      </c>
      <c r="AH131" s="12">
        <f t="shared" si="333"/>
        <v>45146</v>
      </c>
      <c r="AI131" s="12">
        <f t="shared" si="333"/>
        <v>45147</v>
      </c>
      <c r="AJ131" s="12">
        <f t="shared" si="333"/>
        <v>45148</v>
      </c>
      <c r="AK131" s="12">
        <f t="shared" si="333"/>
        <v>45149</v>
      </c>
      <c r="AL131" s="12">
        <f t="shared" si="333"/>
        <v>45150</v>
      </c>
    </row>
    <row r="132" spans="1:38" x14ac:dyDescent="0.25">
      <c r="A132" s="21"/>
      <c r="B132" s="21"/>
      <c r="C132" s="21"/>
      <c r="D132" s="12">
        <f t="shared" ref="D132:D135" si="334">D131+7</f>
        <v>45089</v>
      </c>
      <c r="E132" s="12">
        <f t="shared" si="332"/>
        <v>45090</v>
      </c>
      <c r="F132" s="12">
        <f t="shared" si="332"/>
        <v>45091</v>
      </c>
      <c r="G132" s="12">
        <f t="shared" si="332"/>
        <v>45092</v>
      </c>
      <c r="H132" s="12">
        <f t="shared" si="332"/>
        <v>45093</v>
      </c>
      <c r="I132" s="12">
        <f t="shared" si="332"/>
        <v>45094</v>
      </c>
      <c r="J132" s="12">
        <f t="shared" si="332"/>
        <v>45095</v>
      </c>
      <c r="K132" s="21"/>
      <c r="L132" s="93"/>
      <c r="M132" s="93"/>
      <c r="N132" s="93"/>
      <c r="O132" s="93"/>
      <c r="P132" s="93"/>
      <c r="Q132" s="93"/>
      <c r="R132" s="93"/>
      <c r="S132" s="93"/>
      <c r="T132" s="93"/>
      <c r="U132" s="93"/>
      <c r="V132" s="93"/>
      <c r="W132" s="93"/>
      <c r="X132" s="93"/>
      <c r="Y132" s="93"/>
      <c r="Z132" s="93"/>
      <c r="AA132" s="93"/>
      <c r="AB132" s="93"/>
      <c r="AC132" s="93"/>
      <c r="AD132" s="93"/>
      <c r="AE132" s="21"/>
      <c r="AF132" s="12">
        <f t="shared" ref="AF132:AF135" si="335">AF131+7</f>
        <v>45151</v>
      </c>
      <c r="AG132" s="12">
        <f t="shared" si="333"/>
        <v>45152</v>
      </c>
      <c r="AH132" s="12">
        <f t="shared" si="333"/>
        <v>45153</v>
      </c>
      <c r="AI132" s="12">
        <f t="shared" si="333"/>
        <v>45154</v>
      </c>
      <c r="AJ132" s="12">
        <f t="shared" si="333"/>
        <v>45155</v>
      </c>
      <c r="AK132" s="12">
        <f t="shared" si="333"/>
        <v>45156</v>
      </c>
      <c r="AL132" s="12">
        <f t="shared" si="333"/>
        <v>45157</v>
      </c>
    </row>
    <row r="133" spans="1:38" x14ac:dyDescent="0.25">
      <c r="A133" s="21"/>
      <c r="B133" s="21"/>
      <c r="C133" s="21"/>
      <c r="D133" s="12">
        <f t="shared" si="334"/>
        <v>45096</v>
      </c>
      <c r="E133" s="12">
        <f t="shared" si="332"/>
        <v>45097</v>
      </c>
      <c r="F133" s="12">
        <f t="shared" si="332"/>
        <v>45098</v>
      </c>
      <c r="G133" s="12">
        <f t="shared" si="332"/>
        <v>45099</v>
      </c>
      <c r="H133" s="12">
        <f t="shared" si="332"/>
        <v>45100</v>
      </c>
      <c r="I133" s="12">
        <f t="shared" si="332"/>
        <v>45101</v>
      </c>
      <c r="J133" s="12">
        <f t="shared" si="332"/>
        <v>45102</v>
      </c>
      <c r="K133" s="21"/>
      <c r="L133" s="93"/>
      <c r="M133" s="93"/>
      <c r="N133" s="93"/>
      <c r="O133" s="93"/>
      <c r="P133" s="93"/>
      <c r="Q133" s="93"/>
      <c r="R133" s="93"/>
      <c r="S133" s="93"/>
      <c r="T133" s="93"/>
      <c r="U133" s="93"/>
      <c r="V133" s="93"/>
      <c r="W133" s="93"/>
      <c r="X133" s="93"/>
      <c r="Y133" s="93"/>
      <c r="Z133" s="93"/>
      <c r="AA133" s="93"/>
      <c r="AB133" s="93"/>
      <c r="AC133" s="93"/>
      <c r="AD133" s="93"/>
      <c r="AE133" s="21"/>
      <c r="AF133" s="12">
        <f t="shared" si="335"/>
        <v>45158</v>
      </c>
      <c r="AG133" s="12">
        <f t="shared" si="333"/>
        <v>45159</v>
      </c>
      <c r="AH133" s="12">
        <f t="shared" si="333"/>
        <v>45160</v>
      </c>
      <c r="AI133" s="12">
        <f t="shared" si="333"/>
        <v>45161</v>
      </c>
      <c r="AJ133" s="12">
        <f t="shared" si="333"/>
        <v>45162</v>
      </c>
      <c r="AK133" s="12">
        <f t="shared" si="333"/>
        <v>45163</v>
      </c>
      <c r="AL133" s="12">
        <f t="shared" si="333"/>
        <v>45164</v>
      </c>
    </row>
    <row r="134" spans="1:38" x14ac:dyDescent="0.25">
      <c r="A134" s="21"/>
      <c r="B134" s="21"/>
      <c r="C134" s="21"/>
      <c r="D134" s="12">
        <f t="shared" si="334"/>
        <v>45103</v>
      </c>
      <c r="E134" s="12">
        <f t="shared" si="332"/>
        <v>45104</v>
      </c>
      <c r="F134" s="12">
        <f t="shared" si="332"/>
        <v>45105</v>
      </c>
      <c r="G134" s="12">
        <f t="shared" si="332"/>
        <v>45106</v>
      </c>
      <c r="H134" s="12">
        <f t="shared" si="332"/>
        <v>45107</v>
      </c>
      <c r="I134" s="12">
        <f t="shared" si="332"/>
        <v>45108</v>
      </c>
      <c r="J134" s="12">
        <f t="shared" si="332"/>
        <v>45109</v>
      </c>
      <c r="K134" s="55"/>
      <c r="L134" s="93"/>
      <c r="M134" s="93"/>
      <c r="N134" s="93"/>
      <c r="O134" s="93"/>
      <c r="P134" s="93"/>
      <c r="Q134" s="93"/>
      <c r="R134" s="93"/>
      <c r="S134" s="93"/>
      <c r="T134" s="93"/>
      <c r="U134" s="93"/>
      <c r="V134" s="93"/>
      <c r="W134" s="93"/>
      <c r="X134" s="93"/>
      <c r="Y134" s="93"/>
      <c r="Z134" s="93"/>
      <c r="AA134" s="93"/>
      <c r="AB134" s="93"/>
      <c r="AC134" s="93"/>
      <c r="AD134" s="93"/>
      <c r="AE134" s="21"/>
      <c r="AF134" s="12">
        <f t="shared" si="335"/>
        <v>45165</v>
      </c>
      <c r="AG134" s="12">
        <f t="shared" si="333"/>
        <v>45166</v>
      </c>
      <c r="AH134" s="12">
        <f t="shared" si="333"/>
        <v>45167</v>
      </c>
      <c r="AI134" s="12">
        <f t="shared" si="333"/>
        <v>45168</v>
      </c>
      <c r="AJ134" s="12">
        <f t="shared" si="333"/>
        <v>45169</v>
      </c>
      <c r="AK134" s="12">
        <f t="shared" si="333"/>
        <v>45170</v>
      </c>
      <c r="AL134" s="12">
        <f t="shared" si="333"/>
        <v>45171</v>
      </c>
    </row>
    <row r="135" spans="1:38" ht="19.2" x14ac:dyDescent="0.45">
      <c r="A135" s="25"/>
      <c r="B135" s="21"/>
      <c r="C135" s="21"/>
      <c r="D135" s="47">
        <f t="shared" si="334"/>
        <v>45110</v>
      </c>
      <c r="E135" s="47">
        <f t="shared" si="332"/>
        <v>45111</v>
      </c>
      <c r="F135" s="47">
        <f t="shared" si="332"/>
        <v>45112</v>
      </c>
      <c r="G135" s="47">
        <f t="shared" si="332"/>
        <v>45113</v>
      </c>
      <c r="H135" s="47">
        <f t="shared" si="332"/>
        <v>45114</v>
      </c>
      <c r="I135" s="47">
        <f t="shared" si="332"/>
        <v>45115</v>
      </c>
      <c r="J135" s="47">
        <f t="shared" si="332"/>
        <v>45116</v>
      </c>
      <c r="K135" s="56"/>
      <c r="L135" s="21"/>
      <c r="M135" s="22"/>
      <c r="N135" s="22"/>
      <c r="O135" s="22"/>
      <c r="P135" s="22"/>
      <c r="Q135" s="22"/>
      <c r="R135" s="22"/>
      <c r="S135" s="22"/>
      <c r="T135" s="22"/>
      <c r="U135" s="22"/>
      <c r="V135" s="22"/>
      <c r="W135" s="22"/>
      <c r="X135" s="22"/>
      <c r="Y135" s="22"/>
      <c r="Z135" s="22"/>
      <c r="AA135" s="22"/>
      <c r="AB135" s="22"/>
      <c r="AC135" s="22"/>
      <c r="AD135" s="21"/>
      <c r="AE135" s="21"/>
      <c r="AF135" s="47">
        <f t="shared" si="335"/>
        <v>45172</v>
      </c>
      <c r="AG135" s="47">
        <f t="shared" si="333"/>
        <v>45173</v>
      </c>
      <c r="AH135" s="47">
        <f t="shared" si="333"/>
        <v>45174</v>
      </c>
      <c r="AI135" s="47">
        <f t="shared" si="333"/>
        <v>45175</v>
      </c>
      <c r="AJ135" s="47">
        <f t="shared" si="333"/>
        <v>45176</v>
      </c>
      <c r="AK135" s="47">
        <f t="shared" si="333"/>
        <v>45177</v>
      </c>
      <c r="AL135" s="47">
        <f t="shared" si="333"/>
        <v>45178</v>
      </c>
    </row>
    <row r="136" spans="1:38" ht="19.8" x14ac:dyDescent="0.3">
      <c r="A136" s="23"/>
      <c r="C136" s="57" t="s">
        <v>24</v>
      </c>
      <c r="D136" s="94" t="str">
        <f>VLOOKUP(1,tbDay[],2)</f>
        <v>MANDAG</v>
      </c>
      <c r="E136" s="94"/>
      <c r="F136" s="94"/>
      <c r="G136" s="94"/>
      <c r="H136" s="94"/>
      <c r="I136" s="95" t="str">
        <f>VLOOKUP(2,tbDay[],2)</f>
        <v>TIRSDAG</v>
      </c>
      <c r="J136" s="95"/>
      <c r="K136" s="95"/>
      <c r="L136" s="95"/>
      <c r="M136" s="95"/>
      <c r="N136" s="96" t="str">
        <f>VLOOKUP(3,tbDay[],2)</f>
        <v>ONSDAG</v>
      </c>
      <c r="O136" s="96"/>
      <c r="P136" s="96"/>
      <c r="Q136" s="96"/>
      <c r="R136" s="96"/>
      <c r="S136" s="96" t="str">
        <f>VLOOKUP(4,tbDay[],2)</f>
        <v>TORSDAG</v>
      </c>
      <c r="T136" s="96"/>
      <c r="U136" s="96"/>
      <c r="V136" s="96"/>
      <c r="W136" s="96"/>
      <c r="X136" s="96" t="str">
        <f>VLOOKUP(5,tbDay[],2)</f>
        <v>FREDAG</v>
      </c>
      <c r="Y136" s="96"/>
      <c r="Z136" s="96"/>
      <c r="AA136" s="96"/>
      <c r="AB136" s="96"/>
      <c r="AC136" s="95" t="str">
        <f>VLOOKUP(6,tbDay[],2)</f>
        <v>LØRDAG</v>
      </c>
      <c r="AD136" s="95"/>
      <c r="AE136" s="95"/>
      <c r="AF136" s="95"/>
      <c r="AG136" s="95"/>
      <c r="AH136" s="95" t="str">
        <f>VLOOKUP(7,tbDay[],2)</f>
        <v>SØNDAG</v>
      </c>
      <c r="AI136" s="95"/>
      <c r="AJ136" s="95"/>
      <c r="AK136" s="95"/>
      <c r="AL136" s="95"/>
    </row>
    <row r="137" spans="1:38" ht="15" x14ac:dyDescent="0.35">
      <c r="A137" s="19"/>
      <c r="C137" s="86">
        <f t="shared" ref="C137" si="336">_xlfn.ISOWEEKNUM(D137)</f>
        <v>26</v>
      </c>
      <c r="D137" s="14">
        <f>VLOOKUP(A128,xCal,2)+INDEX(Indstillinger!U$5:U$18,A128+1)</f>
        <v>45103</v>
      </c>
      <c r="E137" s="88" t="str">
        <f>IFERROR(VLOOKUP(D137,tbCal1[],2,FALSE),"")</f>
        <v/>
      </c>
      <c r="F137" s="88"/>
      <c r="G137" s="88"/>
      <c r="H137" s="88"/>
      <c r="I137" s="14">
        <f>D137+1</f>
        <v>45104</v>
      </c>
      <c r="J137" s="88" t="str">
        <f>IFERROR(VLOOKUP(I137,tbCal1[],2,FALSE),"")</f>
        <v/>
      </c>
      <c r="K137" s="88"/>
      <c r="L137" s="88"/>
      <c r="M137" s="88"/>
      <c r="N137" s="14">
        <f>I137+1</f>
        <v>45105</v>
      </c>
      <c r="O137" s="88" t="str">
        <f>IFERROR(VLOOKUP(N137,tbCal1[],2,FALSE),"")</f>
        <v/>
      </c>
      <c r="P137" s="88"/>
      <c r="Q137" s="88"/>
      <c r="R137" s="88"/>
      <c r="S137" s="14">
        <f>N137+1</f>
        <v>45106</v>
      </c>
      <c r="T137" s="88" t="str">
        <f>IFERROR(VLOOKUP(S137,tbCal1[],2,FALSE),"")</f>
        <v/>
      </c>
      <c r="U137" s="88"/>
      <c r="V137" s="88"/>
      <c r="W137" s="88"/>
      <c r="X137" s="14">
        <f>S137+1</f>
        <v>45107</v>
      </c>
      <c r="Y137" s="88" t="str">
        <f>IFERROR(VLOOKUP(X137,tbCal1[],2,FALSE),"")</f>
        <v/>
      </c>
      <c r="Z137" s="88"/>
      <c r="AA137" s="88"/>
      <c r="AB137" s="88"/>
      <c r="AC137" s="14">
        <f>X137+1</f>
        <v>45108</v>
      </c>
      <c r="AD137" s="88" t="str">
        <f>IFERROR(VLOOKUP(AC137,tbCal1[],2,FALSE),"")</f>
        <v/>
      </c>
      <c r="AE137" s="88"/>
      <c r="AF137" s="88"/>
      <c r="AG137" s="88"/>
      <c r="AH137" s="14">
        <f>AC137+1</f>
        <v>45109</v>
      </c>
      <c r="AI137" s="88" t="str">
        <f>IFERROR(VLOOKUP(AH137,tbCal1[],2,FALSE),"")</f>
        <v/>
      </c>
      <c r="AJ137" s="88"/>
      <c r="AK137" s="88"/>
      <c r="AL137" s="88"/>
    </row>
    <row r="138" spans="1:38" ht="46.2" x14ac:dyDescent="0.7">
      <c r="A138" s="24"/>
      <c r="C138" s="87"/>
      <c r="D138" s="89" t="str">
        <f>IFERROR(VLOOKUP(D137,tbCal2[],2,FALSE),"")</f>
        <v/>
      </c>
      <c r="E138" s="90"/>
      <c r="F138" s="90"/>
      <c r="G138" s="90"/>
      <c r="H138" s="91"/>
      <c r="I138" s="89" t="str">
        <f>IFERROR(VLOOKUP(I137,tbCal2[],2,FALSE),"")</f>
        <v/>
      </c>
      <c r="J138" s="90"/>
      <c r="K138" s="90"/>
      <c r="L138" s="90"/>
      <c r="M138" s="91"/>
      <c r="N138" s="89" t="str">
        <f>IFERROR(VLOOKUP(N137,tbCal2[],2,FALSE),"")</f>
        <v/>
      </c>
      <c r="O138" s="90"/>
      <c r="P138" s="90"/>
      <c r="Q138" s="90"/>
      <c r="R138" s="91"/>
      <c r="S138" s="89" t="str">
        <f>IFERROR(VLOOKUP(S137,tbCal2[],2,FALSE),"")</f>
        <v/>
      </c>
      <c r="T138" s="90"/>
      <c r="U138" s="90"/>
      <c r="V138" s="90"/>
      <c r="W138" s="91"/>
      <c r="X138" s="89" t="str">
        <f>IFERROR(VLOOKUP(X137,tbCal2[],2,FALSE),"")</f>
        <v/>
      </c>
      <c r="Y138" s="90"/>
      <c r="Z138" s="90"/>
      <c r="AA138" s="90"/>
      <c r="AB138" s="91"/>
      <c r="AC138" s="89" t="str">
        <f>IFERROR(VLOOKUP(AC137,tbCal2[],2,FALSE),"")</f>
        <v/>
      </c>
      <c r="AD138" s="90"/>
      <c r="AE138" s="90"/>
      <c r="AF138" s="90"/>
      <c r="AG138" s="91"/>
      <c r="AH138" s="89" t="str">
        <f>IFERROR(VLOOKUP(AH137,tbCal2[],2,FALSE),"")</f>
        <v/>
      </c>
      <c r="AI138" s="90"/>
      <c r="AJ138" s="90"/>
      <c r="AK138" s="90"/>
      <c r="AL138" s="91"/>
    </row>
    <row r="139" spans="1:38" ht="15" x14ac:dyDescent="0.35">
      <c r="A139" s="19"/>
      <c r="C139" s="86">
        <f t="shared" ref="C139" si="337">_xlfn.ISOWEEKNUM(D139)</f>
        <v>27</v>
      </c>
      <c r="D139" s="14">
        <f>D137+7</f>
        <v>45110</v>
      </c>
      <c r="E139" s="88" t="str">
        <f>IFERROR(VLOOKUP(D139,tbCal1[],2,FALSE),"")</f>
        <v/>
      </c>
      <c r="F139" s="88"/>
      <c r="G139" s="88"/>
      <c r="H139" s="88"/>
      <c r="I139" s="14">
        <f>I137+7</f>
        <v>45111</v>
      </c>
      <c r="J139" s="88" t="str">
        <f>IFERROR(VLOOKUP(I139,tbCal1[],2,FALSE),"")</f>
        <v/>
      </c>
      <c r="K139" s="88"/>
      <c r="L139" s="88"/>
      <c r="M139" s="88"/>
      <c r="N139" s="14">
        <f>N137+7</f>
        <v>45112</v>
      </c>
      <c r="O139" s="88" t="str">
        <f>IFERROR(VLOOKUP(N139,tbCal1[],2,FALSE),"")</f>
        <v/>
      </c>
      <c r="P139" s="88"/>
      <c r="Q139" s="88"/>
      <c r="R139" s="88"/>
      <c r="S139" s="14">
        <f>S137+7</f>
        <v>45113</v>
      </c>
      <c r="T139" s="88" t="str">
        <f>IFERROR(VLOOKUP(S139,tbCal1[],2,FALSE),"")</f>
        <v/>
      </c>
      <c r="U139" s="88"/>
      <c r="V139" s="88"/>
      <c r="W139" s="88"/>
      <c r="X139" s="14">
        <f>X137+7</f>
        <v>45114</v>
      </c>
      <c r="Y139" s="88" t="str">
        <f>IFERROR(VLOOKUP(X139,tbCal1[],2,FALSE),"")</f>
        <v/>
      </c>
      <c r="Z139" s="88"/>
      <c r="AA139" s="88"/>
      <c r="AB139" s="88"/>
      <c r="AC139" s="14">
        <f>AC137+7</f>
        <v>45115</v>
      </c>
      <c r="AD139" s="88" t="str">
        <f>IFERROR(VLOOKUP(AC139,tbCal1[],2,FALSE),"")</f>
        <v/>
      </c>
      <c r="AE139" s="88"/>
      <c r="AF139" s="88"/>
      <c r="AG139" s="88"/>
      <c r="AH139" s="14">
        <f>AH137+7</f>
        <v>45116</v>
      </c>
      <c r="AI139" s="88" t="str">
        <f>IFERROR(VLOOKUP(AH139,tbCal1[],2,FALSE),"")</f>
        <v/>
      </c>
      <c r="AJ139" s="88"/>
      <c r="AK139" s="88"/>
      <c r="AL139" s="88"/>
    </row>
    <row r="140" spans="1:38" ht="46.2" x14ac:dyDescent="0.7">
      <c r="A140" s="24"/>
      <c r="C140" s="87"/>
      <c r="D140" s="89" t="str">
        <f>IFERROR(VLOOKUP(D139,tbCal2[],2,FALSE),"")</f>
        <v/>
      </c>
      <c r="E140" s="90"/>
      <c r="F140" s="90"/>
      <c r="G140" s="90"/>
      <c r="H140" s="91"/>
      <c r="I140" s="89" t="str">
        <f>IFERROR(VLOOKUP(I139,tbCal2[],2,FALSE),"")</f>
        <v/>
      </c>
      <c r="J140" s="90"/>
      <c r="K140" s="90"/>
      <c r="L140" s="90"/>
      <c r="M140" s="91"/>
      <c r="N140" s="89" t="str">
        <f>IFERROR(VLOOKUP(N139,tbCal2[],2,FALSE),"")</f>
        <v/>
      </c>
      <c r="O140" s="90"/>
      <c r="P140" s="90"/>
      <c r="Q140" s="90"/>
      <c r="R140" s="91"/>
      <c r="S140" s="89" t="str">
        <f>IFERROR(VLOOKUP(S139,tbCal2[],2,FALSE),"")</f>
        <v/>
      </c>
      <c r="T140" s="90"/>
      <c r="U140" s="90"/>
      <c r="V140" s="90"/>
      <c r="W140" s="91"/>
      <c r="X140" s="89" t="str">
        <f>IFERROR(VLOOKUP(X139,tbCal2[],2,FALSE),"")</f>
        <v/>
      </c>
      <c r="Y140" s="90"/>
      <c r="Z140" s="90"/>
      <c r="AA140" s="90"/>
      <c r="AB140" s="91"/>
      <c r="AC140" s="89" t="str">
        <f>IFERROR(VLOOKUP(AC139,tbCal2[],2,FALSE),"")</f>
        <v/>
      </c>
      <c r="AD140" s="90"/>
      <c r="AE140" s="90"/>
      <c r="AF140" s="90"/>
      <c r="AG140" s="91"/>
      <c r="AH140" s="89" t="str">
        <f>IFERROR(VLOOKUP(AH139,tbCal2[],2,FALSE),"")</f>
        <v/>
      </c>
      <c r="AI140" s="90"/>
      <c r="AJ140" s="90"/>
      <c r="AK140" s="90"/>
      <c r="AL140" s="91"/>
    </row>
    <row r="141" spans="1:38" ht="15" x14ac:dyDescent="0.35">
      <c r="A141" s="19"/>
      <c r="C141" s="86">
        <f t="shared" ref="C141" si="338">_xlfn.ISOWEEKNUM(D141)</f>
        <v>28</v>
      </c>
      <c r="D141" s="14">
        <f t="shared" ref="D141" si="339">D139+7</f>
        <v>45117</v>
      </c>
      <c r="E141" s="88" t="str">
        <f>IFERROR(VLOOKUP(D141,tbCal1[],2,FALSE),"")</f>
        <v/>
      </c>
      <c r="F141" s="88"/>
      <c r="G141" s="88"/>
      <c r="H141" s="88"/>
      <c r="I141" s="14">
        <f t="shared" ref="I141" si="340">I139+7</f>
        <v>45118</v>
      </c>
      <c r="J141" s="88" t="str">
        <f>IFERROR(VLOOKUP(I141,tbCal1[],2,FALSE),"")</f>
        <v/>
      </c>
      <c r="K141" s="88"/>
      <c r="L141" s="88"/>
      <c r="M141" s="88"/>
      <c r="N141" s="14">
        <f t="shared" ref="N141" si="341">N139+7</f>
        <v>45119</v>
      </c>
      <c r="O141" s="88" t="str">
        <f>IFERROR(VLOOKUP(N141,tbCal1[],2,FALSE),"")</f>
        <v/>
      </c>
      <c r="P141" s="88"/>
      <c r="Q141" s="88"/>
      <c r="R141" s="88"/>
      <c r="S141" s="14">
        <f t="shared" ref="S141" si="342">S139+7</f>
        <v>45120</v>
      </c>
      <c r="T141" s="88" t="str">
        <f>IFERROR(VLOOKUP(S141,tbCal1[],2,FALSE),"")</f>
        <v/>
      </c>
      <c r="U141" s="88"/>
      <c r="V141" s="88"/>
      <c r="W141" s="88"/>
      <c r="X141" s="14">
        <f t="shared" ref="X141" si="343">X139+7</f>
        <v>45121</v>
      </c>
      <c r="Y141" s="88" t="str">
        <f>IFERROR(VLOOKUP(X141,tbCal1[],2,FALSE),"")</f>
        <v/>
      </c>
      <c r="Z141" s="88"/>
      <c r="AA141" s="88"/>
      <c r="AB141" s="88"/>
      <c r="AC141" s="14">
        <f t="shared" ref="AC141" si="344">AC139+7</f>
        <v>45122</v>
      </c>
      <c r="AD141" s="88" t="str">
        <f>IFERROR(VLOOKUP(AC141,tbCal1[],2,FALSE),"")</f>
        <v/>
      </c>
      <c r="AE141" s="88"/>
      <c r="AF141" s="88"/>
      <c r="AG141" s="88"/>
      <c r="AH141" s="14">
        <f t="shared" ref="AH141" si="345">AH139+7</f>
        <v>45123</v>
      </c>
      <c r="AI141" s="88" t="str">
        <f>IFERROR(VLOOKUP(AH141,tbCal1[],2,FALSE),"")</f>
        <v/>
      </c>
      <c r="AJ141" s="88"/>
      <c r="AK141" s="88"/>
      <c r="AL141" s="88"/>
    </row>
    <row r="142" spans="1:38" ht="46.2" x14ac:dyDescent="0.7">
      <c r="A142" s="24"/>
      <c r="C142" s="87"/>
      <c r="D142" s="89" t="str">
        <f>IFERROR(VLOOKUP(D141,tbCal2[],2,FALSE),"")</f>
        <v/>
      </c>
      <c r="E142" s="90"/>
      <c r="F142" s="90"/>
      <c r="G142" s="90"/>
      <c r="H142" s="91"/>
      <c r="I142" s="89" t="str">
        <f>IFERROR(VLOOKUP(I141,tbCal2[],2,FALSE),"")</f>
        <v/>
      </c>
      <c r="J142" s="90"/>
      <c r="K142" s="90"/>
      <c r="L142" s="90"/>
      <c r="M142" s="91"/>
      <c r="N142" s="89" t="str">
        <f>IFERROR(VLOOKUP(N141,tbCal2[],2,FALSE),"")</f>
        <v/>
      </c>
      <c r="O142" s="90"/>
      <c r="P142" s="90"/>
      <c r="Q142" s="90"/>
      <c r="R142" s="91"/>
      <c r="S142" s="89" t="str">
        <f>IFERROR(VLOOKUP(S141,tbCal2[],2,FALSE),"")</f>
        <v/>
      </c>
      <c r="T142" s="90"/>
      <c r="U142" s="90"/>
      <c r="V142" s="90"/>
      <c r="W142" s="91"/>
      <c r="X142" s="89" t="str">
        <f>IFERROR(VLOOKUP(X141,tbCal2[],2,FALSE),"")</f>
        <v/>
      </c>
      <c r="Y142" s="90"/>
      <c r="Z142" s="90"/>
      <c r="AA142" s="90"/>
      <c r="AB142" s="91"/>
      <c r="AC142" s="89" t="str">
        <f>IFERROR(VLOOKUP(AC141,tbCal2[],2,FALSE),"")</f>
        <v/>
      </c>
      <c r="AD142" s="90"/>
      <c r="AE142" s="90"/>
      <c r="AF142" s="90"/>
      <c r="AG142" s="91"/>
      <c r="AH142" s="89" t="str">
        <f>IFERROR(VLOOKUP(AH141,tbCal2[],2,FALSE),"")</f>
        <v/>
      </c>
      <c r="AI142" s="90"/>
      <c r="AJ142" s="90"/>
      <c r="AK142" s="90"/>
      <c r="AL142" s="91"/>
    </row>
    <row r="143" spans="1:38" ht="15" x14ac:dyDescent="0.35">
      <c r="A143" s="19"/>
      <c r="C143" s="86">
        <f t="shared" ref="C143" si="346">_xlfn.ISOWEEKNUM(D143)</f>
        <v>29</v>
      </c>
      <c r="D143" s="14">
        <f t="shared" ref="D143" si="347">D141+7</f>
        <v>45124</v>
      </c>
      <c r="E143" s="88" t="str">
        <f>IFERROR(VLOOKUP(D143,tbCal1[],2,FALSE),"")</f>
        <v/>
      </c>
      <c r="F143" s="88"/>
      <c r="G143" s="88"/>
      <c r="H143" s="88"/>
      <c r="I143" s="14">
        <f t="shared" ref="I143" si="348">I141+7</f>
        <v>45125</v>
      </c>
      <c r="J143" s="88" t="str">
        <f>IFERROR(VLOOKUP(I143,tbCal1[],2,FALSE),"")</f>
        <v/>
      </c>
      <c r="K143" s="88"/>
      <c r="L143" s="88"/>
      <c r="M143" s="88"/>
      <c r="N143" s="14">
        <f t="shared" ref="N143" si="349">N141+7</f>
        <v>45126</v>
      </c>
      <c r="O143" s="88" t="str">
        <f>IFERROR(VLOOKUP(N143,tbCal1[],2,FALSE),"")</f>
        <v/>
      </c>
      <c r="P143" s="88"/>
      <c r="Q143" s="88"/>
      <c r="R143" s="88"/>
      <c r="S143" s="14">
        <f t="shared" ref="S143" si="350">S141+7</f>
        <v>45127</v>
      </c>
      <c r="T143" s="88" t="str">
        <f>IFERROR(VLOOKUP(S143,tbCal1[],2,FALSE),"")</f>
        <v/>
      </c>
      <c r="U143" s="88"/>
      <c r="V143" s="88"/>
      <c r="W143" s="88"/>
      <c r="X143" s="14">
        <f t="shared" ref="X143" si="351">X141+7</f>
        <v>45128</v>
      </c>
      <c r="Y143" s="88" t="str">
        <f>IFERROR(VLOOKUP(X143,tbCal1[],2,FALSE),"")</f>
        <v/>
      </c>
      <c r="Z143" s="88"/>
      <c r="AA143" s="88"/>
      <c r="AB143" s="88"/>
      <c r="AC143" s="14">
        <f t="shared" ref="AC143" si="352">AC141+7</f>
        <v>45129</v>
      </c>
      <c r="AD143" s="88" t="str">
        <f>IFERROR(VLOOKUP(AC143,tbCal1[],2,FALSE),"")</f>
        <v/>
      </c>
      <c r="AE143" s="88"/>
      <c r="AF143" s="88"/>
      <c r="AG143" s="88"/>
      <c r="AH143" s="14">
        <f t="shared" ref="AH143" si="353">AH141+7</f>
        <v>45130</v>
      </c>
      <c r="AI143" s="88" t="str">
        <f>IFERROR(VLOOKUP(AH143,tbCal1[],2,FALSE),"")</f>
        <v/>
      </c>
      <c r="AJ143" s="88"/>
      <c r="AK143" s="88"/>
      <c r="AL143" s="88"/>
    </row>
    <row r="144" spans="1:38" ht="46.2" x14ac:dyDescent="0.7">
      <c r="A144" s="24"/>
      <c r="C144" s="87"/>
      <c r="D144" s="89" t="str">
        <f>IFERROR(VLOOKUP(D143,tbCal2[],2,FALSE),"")</f>
        <v/>
      </c>
      <c r="E144" s="90"/>
      <c r="F144" s="90"/>
      <c r="G144" s="90"/>
      <c r="H144" s="91"/>
      <c r="I144" s="89" t="str">
        <f>IFERROR(VLOOKUP(I143,tbCal2[],2,FALSE),"")</f>
        <v/>
      </c>
      <c r="J144" s="90"/>
      <c r="K144" s="90"/>
      <c r="L144" s="90"/>
      <c r="M144" s="91"/>
      <c r="N144" s="89" t="str">
        <f>IFERROR(VLOOKUP(N143,tbCal2[],2,FALSE),"")</f>
        <v/>
      </c>
      <c r="O144" s="90"/>
      <c r="P144" s="90"/>
      <c r="Q144" s="90"/>
      <c r="R144" s="91"/>
      <c r="S144" s="89" t="str">
        <f>IFERROR(VLOOKUP(S143,tbCal2[],2,FALSE),"")</f>
        <v/>
      </c>
      <c r="T144" s="90"/>
      <c r="U144" s="90"/>
      <c r="V144" s="90"/>
      <c r="W144" s="91"/>
      <c r="X144" s="89" t="str">
        <f>IFERROR(VLOOKUP(X143,tbCal2[],2,FALSE),"")</f>
        <v/>
      </c>
      <c r="Y144" s="90"/>
      <c r="Z144" s="90"/>
      <c r="AA144" s="90"/>
      <c r="AB144" s="91"/>
      <c r="AC144" s="89" t="str">
        <f>IFERROR(VLOOKUP(AC143,tbCal2[],2,FALSE),"")</f>
        <v/>
      </c>
      <c r="AD144" s="90"/>
      <c r="AE144" s="90"/>
      <c r="AF144" s="90"/>
      <c r="AG144" s="91"/>
      <c r="AH144" s="89" t="str">
        <f>IFERROR(VLOOKUP(AH143,tbCal2[],2,FALSE),"")</f>
        <v/>
      </c>
      <c r="AI144" s="90"/>
      <c r="AJ144" s="90"/>
      <c r="AK144" s="90"/>
      <c r="AL144" s="91"/>
    </row>
    <row r="145" spans="1:38" ht="15" x14ac:dyDescent="0.35">
      <c r="A145" s="19"/>
      <c r="C145" s="86">
        <f t="shared" ref="C145" si="354">_xlfn.ISOWEEKNUM(D145)</f>
        <v>30</v>
      </c>
      <c r="D145" s="14">
        <f t="shared" ref="D145" si="355">D143+7</f>
        <v>45131</v>
      </c>
      <c r="E145" s="88" t="str">
        <f>IFERROR(VLOOKUP(D145,tbCal1[],2,FALSE),"")</f>
        <v/>
      </c>
      <c r="F145" s="88"/>
      <c r="G145" s="88"/>
      <c r="H145" s="88"/>
      <c r="I145" s="14">
        <f t="shared" ref="I145" si="356">I143+7</f>
        <v>45132</v>
      </c>
      <c r="J145" s="88" t="str">
        <f>IFERROR(VLOOKUP(I145,tbCal1[],2,FALSE),"")</f>
        <v/>
      </c>
      <c r="K145" s="88"/>
      <c r="L145" s="88"/>
      <c r="M145" s="88"/>
      <c r="N145" s="14">
        <f t="shared" ref="N145" si="357">N143+7</f>
        <v>45133</v>
      </c>
      <c r="O145" s="88" t="str">
        <f>IFERROR(VLOOKUP(N145,tbCal1[],2,FALSE),"")</f>
        <v/>
      </c>
      <c r="P145" s="88"/>
      <c r="Q145" s="88"/>
      <c r="R145" s="88"/>
      <c r="S145" s="14">
        <f t="shared" ref="S145" si="358">S143+7</f>
        <v>45134</v>
      </c>
      <c r="T145" s="88" t="str">
        <f>IFERROR(VLOOKUP(S145,tbCal1[],2,FALSE),"")</f>
        <v/>
      </c>
      <c r="U145" s="88"/>
      <c r="V145" s="88"/>
      <c r="W145" s="88"/>
      <c r="X145" s="14">
        <f t="shared" ref="X145" si="359">X143+7</f>
        <v>45135</v>
      </c>
      <c r="Y145" s="88" t="str">
        <f>IFERROR(VLOOKUP(X145,tbCal1[],2,FALSE),"")</f>
        <v/>
      </c>
      <c r="Z145" s="88"/>
      <c r="AA145" s="88"/>
      <c r="AB145" s="88"/>
      <c r="AC145" s="14">
        <f t="shared" ref="AC145" si="360">AC143+7</f>
        <v>45136</v>
      </c>
      <c r="AD145" s="88" t="str">
        <f>IFERROR(VLOOKUP(AC145,tbCal1[],2,FALSE),"")</f>
        <v/>
      </c>
      <c r="AE145" s="88"/>
      <c r="AF145" s="88"/>
      <c r="AG145" s="88"/>
      <c r="AH145" s="14">
        <f t="shared" ref="AH145" si="361">AH143+7</f>
        <v>45137</v>
      </c>
      <c r="AI145" s="88" t="str">
        <f>IFERROR(VLOOKUP(AH145,tbCal1[],2,FALSE),"")</f>
        <v/>
      </c>
      <c r="AJ145" s="88"/>
      <c r="AK145" s="88"/>
      <c r="AL145" s="88"/>
    </row>
    <row r="146" spans="1:38" ht="46.2" x14ac:dyDescent="0.7">
      <c r="A146" s="24"/>
      <c r="C146" s="87"/>
      <c r="D146" s="89" t="str">
        <f>IFERROR(VLOOKUP(D145,tbCal2[],2,FALSE),"")</f>
        <v/>
      </c>
      <c r="E146" s="90"/>
      <c r="F146" s="90"/>
      <c r="G146" s="90"/>
      <c r="H146" s="91"/>
      <c r="I146" s="89" t="str">
        <f>IFERROR(VLOOKUP(I145,tbCal2[],2,FALSE),"")</f>
        <v/>
      </c>
      <c r="J146" s="90"/>
      <c r="K146" s="90"/>
      <c r="L146" s="90"/>
      <c r="M146" s="91"/>
      <c r="N146" s="89" t="str">
        <f>IFERROR(VLOOKUP(N145,tbCal2[],2,FALSE),"")</f>
        <v/>
      </c>
      <c r="O146" s="90"/>
      <c r="P146" s="90"/>
      <c r="Q146" s="90"/>
      <c r="R146" s="91"/>
      <c r="S146" s="89" t="str">
        <f>IFERROR(VLOOKUP(S145,tbCal2[],2,FALSE),"")</f>
        <v/>
      </c>
      <c r="T146" s="90"/>
      <c r="U146" s="90"/>
      <c r="V146" s="90"/>
      <c r="W146" s="91"/>
      <c r="X146" s="89" t="str">
        <f>IFERROR(VLOOKUP(X145,tbCal2[],2,FALSE),"")</f>
        <v/>
      </c>
      <c r="Y146" s="90"/>
      <c r="Z146" s="90"/>
      <c r="AA146" s="90"/>
      <c r="AB146" s="91"/>
      <c r="AC146" s="89" t="str">
        <f>IFERROR(VLOOKUP(AC145,tbCal2[],2,FALSE),"")</f>
        <v/>
      </c>
      <c r="AD146" s="90"/>
      <c r="AE146" s="90"/>
      <c r="AF146" s="90"/>
      <c r="AG146" s="91"/>
      <c r="AH146" s="89" t="str">
        <f>IFERROR(VLOOKUP(AH145,tbCal2[],2,FALSE),"")</f>
        <v/>
      </c>
      <c r="AI146" s="90"/>
      <c r="AJ146" s="90"/>
      <c r="AK146" s="90"/>
      <c r="AL146" s="91"/>
    </row>
    <row r="147" spans="1:38" ht="15" x14ac:dyDescent="0.35">
      <c r="A147" s="19"/>
      <c r="C147" s="86">
        <f t="shared" ref="C147" si="362">_xlfn.ISOWEEKNUM(D147)</f>
        <v>31</v>
      </c>
      <c r="D147" s="14">
        <f t="shared" ref="D147" si="363">D145+7</f>
        <v>45138</v>
      </c>
      <c r="E147" s="88" t="str">
        <f>IFERROR(VLOOKUP(D147,tbCal1[],2,FALSE),"")</f>
        <v/>
      </c>
      <c r="F147" s="88"/>
      <c r="G147" s="88"/>
      <c r="H147" s="88"/>
      <c r="I147" s="14">
        <f t="shared" ref="I147" si="364">I145+7</f>
        <v>45139</v>
      </c>
      <c r="J147" s="88" t="str">
        <f>IFERROR(VLOOKUP(I147,tbCal1[],2,FALSE),"")</f>
        <v/>
      </c>
      <c r="K147" s="88"/>
      <c r="L147" s="88"/>
      <c r="M147" s="88"/>
      <c r="N147" s="14">
        <f t="shared" ref="N147" si="365">N145+7</f>
        <v>45140</v>
      </c>
      <c r="O147" s="88" t="str">
        <f>IFERROR(VLOOKUP(N147,tbCal1[],2,FALSE),"")</f>
        <v/>
      </c>
      <c r="P147" s="88"/>
      <c r="Q147" s="88"/>
      <c r="R147" s="88"/>
      <c r="S147" s="14">
        <f t="shared" ref="S147" si="366">S145+7</f>
        <v>45141</v>
      </c>
      <c r="T147" s="88" t="str">
        <f>IFERROR(VLOOKUP(S147,tbCal1[],2,FALSE),"")</f>
        <v/>
      </c>
      <c r="U147" s="88"/>
      <c r="V147" s="88"/>
      <c r="W147" s="88"/>
      <c r="X147" s="14">
        <f t="shared" ref="X147" si="367">X145+7</f>
        <v>45142</v>
      </c>
      <c r="Y147" s="88" t="str">
        <f>IFERROR(VLOOKUP(X147,tbCal1[],2,FALSE),"")</f>
        <v/>
      </c>
      <c r="Z147" s="88"/>
      <c r="AA147" s="88"/>
      <c r="AB147" s="88"/>
      <c r="AC147" s="14">
        <f t="shared" ref="AC147" si="368">AC145+7</f>
        <v>45143</v>
      </c>
      <c r="AD147" s="88" t="str">
        <f>IFERROR(VLOOKUP(AC147,tbCal1[],2,FALSE),"")</f>
        <v/>
      </c>
      <c r="AE147" s="88"/>
      <c r="AF147" s="88"/>
      <c r="AG147" s="88"/>
      <c r="AH147" s="14">
        <f t="shared" ref="AH147" si="369">AH145+7</f>
        <v>45144</v>
      </c>
      <c r="AI147" s="88" t="str">
        <f>IFERROR(VLOOKUP(AH147,tbCal1[],2,FALSE),"")</f>
        <v/>
      </c>
      <c r="AJ147" s="88"/>
      <c r="AK147" s="88"/>
      <c r="AL147" s="88"/>
    </row>
    <row r="148" spans="1:38" ht="46.2" x14ac:dyDescent="0.7">
      <c r="A148" s="24"/>
      <c r="C148" s="87"/>
      <c r="D148" s="89" t="str">
        <f>IFERROR(VLOOKUP(D147,tbCal2[],2,FALSE),"")</f>
        <v/>
      </c>
      <c r="E148" s="90"/>
      <c r="F148" s="90"/>
      <c r="G148" s="90"/>
      <c r="H148" s="91"/>
      <c r="I148" s="89" t="str">
        <f>IFERROR(VLOOKUP(I147,tbCal2[],2,FALSE),"")</f>
        <v/>
      </c>
      <c r="J148" s="90"/>
      <c r="K148" s="90"/>
      <c r="L148" s="90"/>
      <c r="M148" s="91"/>
      <c r="N148" s="89" t="str">
        <f>IFERROR(VLOOKUP(N147,tbCal2[],2,FALSE),"")</f>
        <v/>
      </c>
      <c r="O148" s="90"/>
      <c r="P148" s="90"/>
      <c r="Q148" s="90"/>
      <c r="R148" s="91"/>
      <c r="S148" s="89" t="str">
        <f>IFERROR(VLOOKUP(S147,tbCal2[],2,FALSE),"")</f>
        <v/>
      </c>
      <c r="T148" s="90"/>
      <c r="U148" s="90"/>
      <c r="V148" s="90"/>
      <c r="W148" s="91"/>
      <c r="X148" s="89" t="str">
        <f>IFERROR(VLOOKUP(X147,tbCal2[],2,FALSE),"")</f>
        <v/>
      </c>
      <c r="Y148" s="90"/>
      <c r="Z148" s="90"/>
      <c r="AA148" s="90"/>
      <c r="AB148" s="91"/>
      <c r="AC148" s="89" t="str">
        <f>IFERROR(VLOOKUP(AC147,tbCal2[],2,FALSE),"")</f>
        <v/>
      </c>
      <c r="AD148" s="90"/>
      <c r="AE148" s="90"/>
      <c r="AF148" s="90"/>
      <c r="AG148" s="91"/>
      <c r="AH148" s="89" t="str">
        <f>IFERROR(VLOOKUP(AH147,tbCal2[],2,FALSE),"")</f>
        <v/>
      </c>
      <c r="AI148" s="90"/>
      <c r="AJ148" s="90"/>
      <c r="AK148" s="90"/>
      <c r="AL148" s="91"/>
    </row>
    <row r="149" spans="1:38" ht="19.2" x14ac:dyDescent="0.45">
      <c r="A149" s="18">
        <v>8</v>
      </c>
      <c r="D149" s="92" t="str">
        <f>VLOOKUP(A149-1,xCal,6)</f>
        <v>JULI 2023</v>
      </c>
      <c r="E149" s="92"/>
      <c r="F149" s="92"/>
      <c r="G149" s="92"/>
      <c r="H149" s="92"/>
      <c r="I149" s="92"/>
      <c r="J149" s="92"/>
      <c r="K149" s="8"/>
      <c r="L149"/>
      <c r="M149"/>
      <c r="N149"/>
      <c r="O149"/>
      <c r="P149"/>
      <c r="Q149"/>
      <c r="R149"/>
      <c r="S149"/>
      <c r="T149"/>
      <c r="U149"/>
      <c r="V149"/>
      <c r="W149"/>
      <c r="X149"/>
      <c r="Y149"/>
      <c r="Z149"/>
      <c r="AA149"/>
      <c r="AB149"/>
      <c r="AC149"/>
      <c r="AD149"/>
      <c r="AE149"/>
      <c r="AF149" s="92" t="str">
        <f>VLOOKUP(A149+1,xCal,6)</f>
        <v>SEPTEMBER 2023</v>
      </c>
      <c r="AG149" s="92"/>
      <c r="AH149" s="92"/>
      <c r="AI149" s="92"/>
      <c r="AJ149" s="92"/>
      <c r="AK149" s="92"/>
      <c r="AL149" s="92"/>
    </row>
    <row r="150" spans="1:38" x14ac:dyDescent="0.25">
      <c r="A150" s="21"/>
      <c r="B150" s="21"/>
      <c r="C150" s="21"/>
      <c r="D150" s="20" t="s">
        <v>8</v>
      </c>
      <c r="E150" s="20" t="s">
        <v>9</v>
      </c>
      <c r="F150" s="20" t="s">
        <v>10</v>
      </c>
      <c r="G150" s="20" t="s">
        <v>11</v>
      </c>
      <c r="H150" s="20" t="s">
        <v>12</v>
      </c>
      <c r="I150" s="20" t="s">
        <v>13</v>
      </c>
      <c r="J150" s="20" t="s">
        <v>14</v>
      </c>
      <c r="K150" s="21"/>
      <c r="L150" s="93" t="str">
        <f>VLOOKUP(A149,xCal,6)</f>
        <v>AUGUST 2023</v>
      </c>
      <c r="M150" s="93"/>
      <c r="N150" s="93"/>
      <c r="O150" s="93"/>
      <c r="P150" s="93"/>
      <c r="Q150" s="93"/>
      <c r="R150" s="93"/>
      <c r="S150" s="93"/>
      <c r="T150" s="93"/>
      <c r="U150" s="93"/>
      <c r="V150" s="93"/>
      <c r="W150" s="93"/>
      <c r="X150" s="93"/>
      <c r="Y150" s="93"/>
      <c r="Z150" s="93"/>
      <c r="AA150" s="93"/>
      <c r="AB150" s="93"/>
      <c r="AC150" s="93"/>
      <c r="AD150" s="93"/>
      <c r="AE150" s="21"/>
      <c r="AF150" s="20" t="s">
        <v>8</v>
      </c>
      <c r="AG150" s="20" t="s">
        <v>9</v>
      </c>
      <c r="AH150" s="20" t="s">
        <v>10</v>
      </c>
      <c r="AI150" s="20" t="s">
        <v>11</v>
      </c>
      <c r="AJ150" s="20" t="s">
        <v>12</v>
      </c>
      <c r="AK150" s="20" t="s">
        <v>13</v>
      </c>
      <c r="AL150" s="20" t="s">
        <v>14</v>
      </c>
    </row>
    <row r="151" spans="1:38" x14ac:dyDescent="0.25">
      <c r="A151" s="21"/>
      <c r="B151" s="21"/>
      <c r="C151" s="21"/>
      <c r="D151" s="12">
        <f>VLOOKUP(A149-1,xCal,2)+INDEX(Indstillinger!U$5:U$18,A149)</f>
        <v>45103</v>
      </c>
      <c r="E151" s="12">
        <f>D151+1</f>
        <v>45104</v>
      </c>
      <c r="F151" s="12">
        <f t="shared" ref="F151" si="370">E151+1</f>
        <v>45105</v>
      </c>
      <c r="G151" s="12">
        <f t="shared" ref="G151" si="371">F151+1</f>
        <v>45106</v>
      </c>
      <c r="H151" s="12">
        <f t="shared" ref="H151" si="372">G151+1</f>
        <v>45107</v>
      </c>
      <c r="I151" s="12">
        <f t="shared" ref="I151" si="373">H151+1</f>
        <v>45108</v>
      </c>
      <c r="J151" s="12">
        <f t="shared" ref="J151" si="374">I151+1</f>
        <v>45109</v>
      </c>
      <c r="K151" s="21"/>
      <c r="L151" s="93"/>
      <c r="M151" s="93"/>
      <c r="N151" s="93"/>
      <c r="O151" s="93"/>
      <c r="P151" s="93"/>
      <c r="Q151" s="93"/>
      <c r="R151" s="93"/>
      <c r="S151" s="93"/>
      <c r="T151" s="93"/>
      <c r="U151" s="93"/>
      <c r="V151" s="93"/>
      <c r="W151" s="93"/>
      <c r="X151" s="93"/>
      <c r="Y151" s="93"/>
      <c r="Z151" s="93"/>
      <c r="AA151" s="93"/>
      <c r="AB151" s="93"/>
      <c r="AC151" s="93"/>
      <c r="AD151" s="93"/>
      <c r="AE151" s="21"/>
      <c r="AF151" s="12">
        <f>VLOOKUP(A149+1,xCal,2)+INDEX(Indstillinger!U$5:U$18,A149+2)</f>
        <v>45166</v>
      </c>
      <c r="AG151" s="12">
        <f>AF151+1</f>
        <v>45167</v>
      </c>
      <c r="AH151" s="12">
        <f t="shared" ref="AH151" si="375">AG151+1</f>
        <v>45168</v>
      </c>
      <c r="AI151" s="12">
        <f t="shared" ref="AI151" si="376">AH151+1</f>
        <v>45169</v>
      </c>
      <c r="AJ151" s="12">
        <f t="shared" ref="AJ151" si="377">AI151+1</f>
        <v>45170</v>
      </c>
      <c r="AK151" s="12">
        <f t="shared" ref="AK151" si="378">AJ151+1</f>
        <v>45171</v>
      </c>
      <c r="AL151" s="12">
        <f t="shared" ref="AL151" si="379">AK151+1</f>
        <v>45172</v>
      </c>
    </row>
    <row r="152" spans="1:38" x14ac:dyDescent="0.25">
      <c r="A152" s="21"/>
      <c r="B152" s="21"/>
      <c r="C152" s="21"/>
      <c r="D152" s="12">
        <f>D151+7</f>
        <v>45110</v>
      </c>
      <c r="E152" s="12">
        <f t="shared" ref="E152:J152" si="380">E151+7</f>
        <v>45111</v>
      </c>
      <c r="F152" s="12">
        <f t="shared" si="380"/>
        <v>45112</v>
      </c>
      <c r="G152" s="12">
        <f t="shared" si="380"/>
        <v>45113</v>
      </c>
      <c r="H152" s="12">
        <f t="shared" si="380"/>
        <v>45114</v>
      </c>
      <c r="I152" s="12">
        <f t="shared" si="380"/>
        <v>45115</v>
      </c>
      <c r="J152" s="12">
        <f t="shared" si="380"/>
        <v>45116</v>
      </c>
      <c r="K152" s="21"/>
      <c r="L152" s="93"/>
      <c r="M152" s="93"/>
      <c r="N152" s="93"/>
      <c r="O152" s="93"/>
      <c r="P152" s="93"/>
      <c r="Q152" s="93"/>
      <c r="R152" s="93"/>
      <c r="S152" s="93"/>
      <c r="T152" s="93"/>
      <c r="U152" s="93"/>
      <c r="V152" s="93"/>
      <c r="W152" s="93"/>
      <c r="X152" s="93"/>
      <c r="Y152" s="93"/>
      <c r="Z152" s="93"/>
      <c r="AA152" s="93"/>
      <c r="AB152" s="93"/>
      <c r="AC152" s="93"/>
      <c r="AD152" s="93"/>
      <c r="AE152" s="21"/>
      <c r="AF152" s="12">
        <f>AF151+7</f>
        <v>45173</v>
      </c>
      <c r="AG152" s="12">
        <f t="shared" ref="AG152:AL152" si="381">AG151+7</f>
        <v>45174</v>
      </c>
      <c r="AH152" s="12">
        <f t="shared" si="381"/>
        <v>45175</v>
      </c>
      <c r="AI152" s="12">
        <f t="shared" si="381"/>
        <v>45176</v>
      </c>
      <c r="AJ152" s="12">
        <f t="shared" si="381"/>
        <v>45177</v>
      </c>
      <c r="AK152" s="12">
        <f t="shared" si="381"/>
        <v>45178</v>
      </c>
      <c r="AL152" s="12">
        <f t="shared" si="381"/>
        <v>45179</v>
      </c>
    </row>
    <row r="153" spans="1:38" x14ac:dyDescent="0.25">
      <c r="A153" s="21"/>
      <c r="B153" s="21"/>
      <c r="C153" s="21"/>
      <c r="D153" s="12">
        <f t="shared" ref="D153:J156" si="382">D152+7</f>
        <v>45117</v>
      </c>
      <c r="E153" s="12">
        <f t="shared" si="382"/>
        <v>45118</v>
      </c>
      <c r="F153" s="12">
        <f t="shared" si="382"/>
        <v>45119</v>
      </c>
      <c r="G153" s="12">
        <f t="shared" si="382"/>
        <v>45120</v>
      </c>
      <c r="H153" s="12">
        <f t="shared" si="382"/>
        <v>45121</v>
      </c>
      <c r="I153" s="12">
        <f t="shared" si="382"/>
        <v>45122</v>
      </c>
      <c r="J153" s="12">
        <f t="shared" si="382"/>
        <v>45123</v>
      </c>
      <c r="K153" s="21"/>
      <c r="L153" s="93"/>
      <c r="M153" s="93"/>
      <c r="N153" s="93"/>
      <c r="O153" s="93"/>
      <c r="P153" s="93"/>
      <c r="Q153" s="93"/>
      <c r="R153" s="93"/>
      <c r="S153" s="93"/>
      <c r="T153" s="93"/>
      <c r="U153" s="93"/>
      <c r="V153" s="93"/>
      <c r="W153" s="93"/>
      <c r="X153" s="93"/>
      <c r="Y153" s="93"/>
      <c r="Z153" s="93"/>
      <c r="AA153" s="93"/>
      <c r="AB153" s="93"/>
      <c r="AC153" s="93"/>
      <c r="AD153" s="93"/>
      <c r="AE153" s="21"/>
      <c r="AF153" s="12">
        <f t="shared" ref="AF153:AL156" si="383">AF152+7</f>
        <v>45180</v>
      </c>
      <c r="AG153" s="12">
        <f t="shared" si="383"/>
        <v>45181</v>
      </c>
      <c r="AH153" s="12">
        <f t="shared" si="383"/>
        <v>45182</v>
      </c>
      <c r="AI153" s="12">
        <f t="shared" si="383"/>
        <v>45183</v>
      </c>
      <c r="AJ153" s="12">
        <f t="shared" si="383"/>
        <v>45184</v>
      </c>
      <c r="AK153" s="12">
        <f t="shared" si="383"/>
        <v>45185</v>
      </c>
      <c r="AL153" s="12">
        <f t="shared" si="383"/>
        <v>45186</v>
      </c>
    </row>
    <row r="154" spans="1:38" x14ac:dyDescent="0.25">
      <c r="A154" s="21"/>
      <c r="B154" s="21"/>
      <c r="C154" s="21"/>
      <c r="D154" s="12">
        <f t="shared" si="382"/>
        <v>45124</v>
      </c>
      <c r="E154" s="12">
        <f t="shared" si="382"/>
        <v>45125</v>
      </c>
      <c r="F154" s="12">
        <f t="shared" si="382"/>
        <v>45126</v>
      </c>
      <c r="G154" s="12">
        <f t="shared" si="382"/>
        <v>45127</v>
      </c>
      <c r="H154" s="12">
        <f t="shared" si="382"/>
        <v>45128</v>
      </c>
      <c r="I154" s="12">
        <f t="shared" si="382"/>
        <v>45129</v>
      </c>
      <c r="J154" s="12">
        <f t="shared" si="382"/>
        <v>45130</v>
      </c>
      <c r="K154" s="21"/>
      <c r="L154" s="93"/>
      <c r="M154" s="93"/>
      <c r="N154" s="93"/>
      <c r="O154" s="93"/>
      <c r="P154" s="93"/>
      <c r="Q154" s="93"/>
      <c r="R154" s="93"/>
      <c r="S154" s="93"/>
      <c r="T154" s="93"/>
      <c r="U154" s="93"/>
      <c r="V154" s="93"/>
      <c r="W154" s="93"/>
      <c r="X154" s="93"/>
      <c r="Y154" s="93"/>
      <c r="Z154" s="93"/>
      <c r="AA154" s="93"/>
      <c r="AB154" s="93"/>
      <c r="AC154" s="93"/>
      <c r="AD154" s="93"/>
      <c r="AE154" s="21"/>
      <c r="AF154" s="12">
        <f t="shared" si="383"/>
        <v>45187</v>
      </c>
      <c r="AG154" s="12">
        <f t="shared" si="383"/>
        <v>45188</v>
      </c>
      <c r="AH154" s="12">
        <f t="shared" si="383"/>
        <v>45189</v>
      </c>
      <c r="AI154" s="12">
        <f t="shared" si="383"/>
        <v>45190</v>
      </c>
      <c r="AJ154" s="12">
        <f t="shared" si="383"/>
        <v>45191</v>
      </c>
      <c r="AK154" s="12">
        <f t="shared" si="383"/>
        <v>45192</v>
      </c>
      <c r="AL154" s="12">
        <f t="shared" si="383"/>
        <v>45193</v>
      </c>
    </row>
    <row r="155" spans="1:38" x14ac:dyDescent="0.25">
      <c r="A155" s="21"/>
      <c r="B155" s="21"/>
      <c r="C155" s="21"/>
      <c r="D155" s="12">
        <f t="shared" si="382"/>
        <v>45131</v>
      </c>
      <c r="E155" s="12">
        <f t="shared" si="382"/>
        <v>45132</v>
      </c>
      <c r="F155" s="12">
        <f t="shared" si="382"/>
        <v>45133</v>
      </c>
      <c r="G155" s="12">
        <f t="shared" si="382"/>
        <v>45134</v>
      </c>
      <c r="H155" s="12">
        <f t="shared" si="382"/>
        <v>45135</v>
      </c>
      <c r="I155" s="12">
        <f t="shared" si="382"/>
        <v>45136</v>
      </c>
      <c r="J155" s="12">
        <f t="shared" si="382"/>
        <v>45137</v>
      </c>
      <c r="K155" s="55"/>
      <c r="L155" s="93"/>
      <c r="M155" s="93"/>
      <c r="N155" s="93"/>
      <c r="O155" s="93"/>
      <c r="P155" s="93"/>
      <c r="Q155" s="93"/>
      <c r="R155" s="93"/>
      <c r="S155" s="93"/>
      <c r="T155" s="93"/>
      <c r="U155" s="93"/>
      <c r="V155" s="93"/>
      <c r="W155" s="93"/>
      <c r="X155" s="93"/>
      <c r="Y155" s="93"/>
      <c r="Z155" s="93"/>
      <c r="AA155" s="93"/>
      <c r="AB155" s="93"/>
      <c r="AC155" s="93"/>
      <c r="AD155" s="93"/>
      <c r="AE155" s="21"/>
      <c r="AF155" s="12">
        <f t="shared" si="383"/>
        <v>45194</v>
      </c>
      <c r="AG155" s="12">
        <f t="shared" si="383"/>
        <v>45195</v>
      </c>
      <c r="AH155" s="12">
        <f t="shared" si="383"/>
        <v>45196</v>
      </c>
      <c r="AI155" s="12">
        <f t="shared" si="383"/>
        <v>45197</v>
      </c>
      <c r="AJ155" s="12">
        <f t="shared" si="383"/>
        <v>45198</v>
      </c>
      <c r="AK155" s="12">
        <f t="shared" si="383"/>
        <v>45199</v>
      </c>
      <c r="AL155" s="12">
        <f t="shared" si="383"/>
        <v>45200</v>
      </c>
    </row>
    <row r="156" spans="1:38" ht="19.2" x14ac:dyDescent="0.45">
      <c r="A156" s="25"/>
      <c r="B156" s="21"/>
      <c r="C156" s="21"/>
      <c r="D156" s="47">
        <f t="shared" si="382"/>
        <v>45138</v>
      </c>
      <c r="E156" s="47">
        <f t="shared" si="382"/>
        <v>45139</v>
      </c>
      <c r="F156" s="47">
        <f t="shared" si="382"/>
        <v>45140</v>
      </c>
      <c r="G156" s="47">
        <f t="shared" si="382"/>
        <v>45141</v>
      </c>
      <c r="H156" s="47">
        <f t="shared" si="382"/>
        <v>45142</v>
      </c>
      <c r="I156" s="47">
        <f t="shared" si="382"/>
        <v>45143</v>
      </c>
      <c r="J156" s="47">
        <f t="shared" si="382"/>
        <v>45144</v>
      </c>
      <c r="K156" s="56"/>
      <c r="L156" s="21"/>
      <c r="M156" s="22"/>
      <c r="N156" s="22"/>
      <c r="O156" s="22"/>
      <c r="P156" s="22"/>
      <c r="Q156" s="22"/>
      <c r="R156" s="22"/>
      <c r="S156" s="22"/>
      <c r="T156" s="22"/>
      <c r="U156" s="22"/>
      <c r="V156" s="22"/>
      <c r="W156" s="22"/>
      <c r="X156" s="22"/>
      <c r="Y156" s="22"/>
      <c r="Z156" s="22"/>
      <c r="AA156" s="22"/>
      <c r="AB156" s="22"/>
      <c r="AC156" s="22"/>
      <c r="AD156" s="21"/>
      <c r="AE156" s="21"/>
      <c r="AF156" s="47">
        <f t="shared" si="383"/>
        <v>45201</v>
      </c>
      <c r="AG156" s="47">
        <f t="shared" si="383"/>
        <v>45202</v>
      </c>
      <c r="AH156" s="47">
        <f t="shared" si="383"/>
        <v>45203</v>
      </c>
      <c r="AI156" s="47">
        <f t="shared" si="383"/>
        <v>45204</v>
      </c>
      <c r="AJ156" s="47">
        <f t="shared" si="383"/>
        <v>45205</v>
      </c>
      <c r="AK156" s="47">
        <f t="shared" si="383"/>
        <v>45206</v>
      </c>
      <c r="AL156" s="47">
        <f t="shared" si="383"/>
        <v>45207</v>
      </c>
    </row>
    <row r="157" spans="1:38" ht="19.8" x14ac:dyDescent="0.3">
      <c r="A157" s="23"/>
      <c r="C157" s="57" t="s">
        <v>24</v>
      </c>
      <c r="D157" s="94" t="str">
        <f>VLOOKUP(1,tbDay[],2)</f>
        <v>MANDAG</v>
      </c>
      <c r="E157" s="94"/>
      <c r="F157" s="94"/>
      <c r="G157" s="94"/>
      <c r="H157" s="94"/>
      <c r="I157" s="95" t="str">
        <f>VLOOKUP(2,tbDay[],2)</f>
        <v>TIRSDAG</v>
      </c>
      <c r="J157" s="95"/>
      <c r="K157" s="95"/>
      <c r="L157" s="95"/>
      <c r="M157" s="95"/>
      <c r="N157" s="96" t="str">
        <f>VLOOKUP(3,tbDay[],2)</f>
        <v>ONSDAG</v>
      </c>
      <c r="O157" s="96"/>
      <c r="P157" s="96"/>
      <c r="Q157" s="96"/>
      <c r="R157" s="96"/>
      <c r="S157" s="96" t="str">
        <f>VLOOKUP(4,tbDay[],2)</f>
        <v>TORSDAG</v>
      </c>
      <c r="T157" s="96"/>
      <c r="U157" s="96"/>
      <c r="V157" s="96"/>
      <c r="W157" s="96"/>
      <c r="X157" s="96" t="str">
        <f>VLOOKUP(5,tbDay[],2)</f>
        <v>FREDAG</v>
      </c>
      <c r="Y157" s="96"/>
      <c r="Z157" s="96"/>
      <c r="AA157" s="96"/>
      <c r="AB157" s="96"/>
      <c r="AC157" s="95" t="str">
        <f>VLOOKUP(6,tbDay[],2)</f>
        <v>LØRDAG</v>
      </c>
      <c r="AD157" s="95"/>
      <c r="AE157" s="95"/>
      <c r="AF157" s="95"/>
      <c r="AG157" s="95"/>
      <c r="AH157" s="95" t="str">
        <f>VLOOKUP(7,tbDay[],2)</f>
        <v>SØNDAG</v>
      </c>
      <c r="AI157" s="95"/>
      <c r="AJ157" s="95"/>
      <c r="AK157" s="95"/>
      <c r="AL157" s="95"/>
    </row>
    <row r="158" spans="1:38" ht="15" x14ac:dyDescent="0.35">
      <c r="A158" s="19"/>
      <c r="C158" s="86">
        <f t="shared" ref="C158" si="384">_xlfn.ISOWEEKNUM(D158)</f>
        <v>31</v>
      </c>
      <c r="D158" s="14">
        <f>VLOOKUP(A149,xCal,2)+INDEX(Indstillinger!U$5:U$18,A149+1)</f>
        <v>45138</v>
      </c>
      <c r="E158" s="88" t="str">
        <f>IFERROR(VLOOKUP(D158,tbCal1[],2,FALSE),"")</f>
        <v/>
      </c>
      <c r="F158" s="88"/>
      <c r="G158" s="88"/>
      <c r="H158" s="88"/>
      <c r="I158" s="14">
        <f>D158+1</f>
        <v>45139</v>
      </c>
      <c r="J158" s="88" t="str">
        <f>IFERROR(VLOOKUP(I158,tbCal1[],2,FALSE),"")</f>
        <v/>
      </c>
      <c r="K158" s="88"/>
      <c r="L158" s="88"/>
      <c r="M158" s="88"/>
      <c r="N158" s="14">
        <f>I158+1</f>
        <v>45140</v>
      </c>
      <c r="O158" s="88" t="str">
        <f>IFERROR(VLOOKUP(N158,tbCal1[],2,FALSE),"")</f>
        <v/>
      </c>
      <c r="P158" s="88"/>
      <c r="Q158" s="88"/>
      <c r="R158" s="88"/>
      <c r="S158" s="14">
        <f>N158+1</f>
        <v>45141</v>
      </c>
      <c r="T158" s="88" t="str">
        <f>IFERROR(VLOOKUP(S158,tbCal1[],2,FALSE),"")</f>
        <v/>
      </c>
      <c r="U158" s="88"/>
      <c r="V158" s="88"/>
      <c r="W158" s="88"/>
      <c r="X158" s="14">
        <f>S158+1</f>
        <v>45142</v>
      </c>
      <c r="Y158" s="88" t="str">
        <f>IFERROR(VLOOKUP(X158,tbCal1[],2,FALSE),"")</f>
        <v/>
      </c>
      <c r="Z158" s="88"/>
      <c r="AA158" s="88"/>
      <c r="AB158" s="88"/>
      <c r="AC158" s="14">
        <f>X158+1</f>
        <v>45143</v>
      </c>
      <c r="AD158" s="88" t="str">
        <f>IFERROR(VLOOKUP(AC158,tbCal1[],2,FALSE),"")</f>
        <v/>
      </c>
      <c r="AE158" s="88"/>
      <c r="AF158" s="88"/>
      <c r="AG158" s="88"/>
      <c r="AH158" s="14">
        <f>AC158+1</f>
        <v>45144</v>
      </c>
      <c r="AI158" s="88" t="str">
        <f>IFERROR(VLOOKUP(AH158,tbCal1[],2,FALSE),"")</f>
        <v/>
      </c>
      <c r="AJ158" s="88"/>
      <c r="AK158" s="88"/>
      <c r="AL158" s="88"/>
    </row>
    <row r="159" spans="1:38" ht="46.2" x14ac:dyDescent="0.7">
      <c r="A159" s="24"/>
      <c r="C159" s="87"/>
      <c r="D159" s="89" t="str">
        <f>IFERROR(VLOOKUP(D158,tbCal2[],2,FALSE),"")</f>
        <v/>
      </c>
      <c r="E159" s="90"/>
      <c r="F159" s="90"/>
      <c r="G159" s="90"/>
      <c r="H159" s="91"/>
      <c r="I159" s="89" t="str">
        <f>IFERROR(VLOOKUP(I158,tbCal2[],2,FALSE),"")</f>
        <v/>
      </c>
      <c r="J159" s="90"/>
      <c r="K159" s="90"/>
      <c r="L159" s="90"/>
      <c r="M159" s="91"/>
      <c r="N159" s="89" t="str">
        <f>IFERROR(VLOOKUP(N158,tbCal2[],2,FALSE),"")</f>
        <v/>
      </c>
      <c r="O159" s="90"/>
      <c r="P159" s="90"/>
      <c r="Q159" s="90"/>
      <c r="R159" s="91"/>
      <c r="S159" s="89" t="str">
        <f>IFERROR(VLOOKUP(S158,tbCal2[],2,FALSE),"")</f>
        <v/>
      </c>
      <c r="T159" s="90"/>
      <c r="U159" s="90"/>
      <c r="V159" s="90"/>
      <c r="W159" s="91"/>
      <c r="X159" s="89" t="str">
        <f>IFERROR(VLOOKUP(X158,tbCal2[],2,FALSE),"")</f>
        <v/>
      </c>
      <c r="Y159" s="90"/>
      <c r="Z159" s="90"/>
      <c r="AA159" s="90"/>
      <c r="AB159" s="91"/>
      <c r="AC159" s="89" t="str">
        <f>IFERROR(VLOOKUP(AC158,tbCal2[],2,FALSE),"")</f>
        <v/>
      </c>
      <c r="AD159" s="90"/>
      <c r="AE159" s="90"/>
      <c r="AF159" s="90"/>
      <c r="AG159" s="91"/>
      <c r="AH159" s="89" t="str">
        <f>IFERROR(VLOOKUP(AH158,tbCal2[],2,FALSE),"")</f>
        <v/>
      </c>
      <c r="AI159" s="90"/>
      <c r="AJ159" s="90"/>
      <c r="AK159" s="90"/>
      <c r="AL159" s="91"/>
    </row>
    <row r="160" spans="1:38" ht="15" x14ac:dyDescent="0.35">
      <c r="A160" s="19"/>
      <c r="C160" s="86">
        <f t="shared" ref="C160" si="385">_xlfn.ISOWEEKNUM(D160)</f>
        <v>32</v>
      </c>
      <c r="D160" s="14">
        <f>D158+7</f>
        <v>45145</v>
      </c>
      <c r="E160" s="88" t="str">
        <f>IFERROR(VLOOKUP(D160,tbCal1[],2,FALSE),"")</f>
        <v/>
      </c>
      <c r="F160" s="88"/>
      <c r="G160" s="88"/>
      <c r="H160" s="88"/>
      <c r="I160" s="14">
        <f>I158+7</f>
        <v>45146</v>
      </c>
      <c r="J160" s="88" t="str">
        <f>IFERROR(VLOOKUP(I160,tbCal1[],2,FALSE),"")</f>
        <v/>
      </c>
      <c r="K160" s="88"/>
      <c r="L160" s="88"/>
      <c r="M160" s="88"/>
      <c r="N160" s="14">
        <f>N158+7</f>
        <v>45147</v>
      </c>
      <c r="O160" s="88" t="str">
        <f>IFERROR(VLOOKUP(N160,tbCal1[],2,FALSE),"")</f>
        <v/>
      </c>
      <c r="P160" s="88"/>
      <c r="Q160" s="88"/>
      <c r="R160" s="88"/>
      <c r="S160" s="14">
        <f>S158+7</f>
        <v>45148</v>
      </c>
      <c r="T160" s="88" t="str">
        <f>IFERROR(VLOOKUP(S160,tbCal1[],2,FALSE),"")</f>
        <v/>
      </c>
      <c r="U160" s="88"/>
      <c r="V160" s="88"/>
      <c r="W160" s="88"/>
      <c r="X160" s="14">
        <f>X158+7</f>
        <v>45149</v>
      </c>
      <c r="Y160" s="88" t="str">
        <f>IFERROR(VLOOKUP(X160,tbCal1[],2,FALSE),"")</f>
        <v/>
      </c>
      <c r="Z160" s="88"/>
      <c r="AA160" s="88"/>
      <c r="AB160" s="88"/>
      <c r="AC160" s="14">
        <f>AC158+7</f>
        <v>45150</v>
      </c>
      <c r="AD160" s="88" t="str">
        <f>IFERROR(VLOOKUP(AC160,tbCal1[],2,FALSE),"")</f>
        <v/>
      </c>
      <c r="AE160" s="88"/>
      <c r="AF160" s="88"/>
      <c r="AG160" s="88"/>
      <c r="AH160" s="14">
        <f>AH158+7</f>
        <v>45151</v>
      </c>
      <c r="AI160" s="88" t="str">
        <f>IFERROR(VLOOKUP(AH160,tbCal1[],2,FALSE),"")</f>
        <v/>
      </c>
      <c r="AJ160" s="88"/>
      <c r="AK160" s="88"/>
      <c r="AL160" s="88"/>
    </row>
    <row r="161" spans="1:38" ht="46.2" x14ac:dyDescent="0.7">
      <c r="A161" s="24"/>
      <c r="C161" s="87"/>
      <c r="D161" s="89" t="str">
        <f>IFERROR(VLOOKUP(D160,tbCal2[],2,FALSE),"")</f>
        <v/>
      </c>
      <c r="E161" s="90"/>
      <c r="F161" s="90"/>
      <c r="G161" s="90"/>
      <c r="H161" s="91"/>
      <c r="I161" s="89" t="str">
        <f>IFERROR(VLOOKUP(I160,tbCal2[],2,FALSE),"")</f>
        <v/>
      </c>
      <c r="J161" s="90"/>
      <c r="K161" s="90"/>
      <c r="L161" s="90"/>
      <c r="M161" s="91"/>
      <c r="N161" s="89" t="str">
        <f>IFERROR(VLOOKUP(N160,tbCal2[],2,FALSE),"")</f>
        <v/>
      </c>
      <c r="O161" s="90"/>
      <c r="P161" s="90"/>
      <c r="Q161" s="90"/>
      <c r="R161" s="91"/>
      <c r="S161" s="89" t="str">
        <f>IFERROR(VLOOKUP(S160,tbCal2[],2,FALSE),"")</f>
        <v/>
      </c>
      <c r="T161" s="90"/>
      <c r="U161" s="90"/>
      <c r="V161" s="90"/>
      <c r="W161" s="91"/>
      <c r="X161" s="89" t="str">
        <f>IFERROR(VLOOKUP(X160,tbCal2[],2,FALSE),"")</f>
        <v/>
      </c>
      <c r="Y161" s="90"/>
      <c r="Z161" s="90"/>
      <c r="AA161" s="90"/>
      <c r="AB161" s="91"/>
      <c r="AC161" s="89" t="str">
        <f>IFERROR(VLOOKUP(AC160,tbCal2[],2,FALSE),"")</f>
        <v/>
      </c>
      <c r="AD161" s="90"/>
      <c r="AE161" s="90"/>
      <c r="AF161" s="90"/>
      <c r="AG161" s="91"/>
      <c r="AH161" s="89" t="str">
        <f>IFERROR(VLOOKUP(AH160,tbCal2[],2,FALSE),"")</f>
        <v/>
      </c>
      <c r="AI161" s="90"/>
      <c r="AJ161" s="90"/>
      <c r="AK161" s="90"/>
      <c r="AL161" s="91"/>
    </row>
    <row r="162" spans="1:38" ht="15" x14ac:dyDescent="0.35">
      <c r="A162" s="19"/>
      <c r="C162" s="86">
        <f t="shared" ref="C162" si="386">_xlfn.ISOWEEKNUM(D162)</f>
        <v>33</v>
      </c>
      <c r="D162" s="14">
        <f t="shared" ref="D162" si="387">D160+7</f>
        <v>45152</v>
      </c>
      <c r="E162" s="88" t="str">
        <f>IFERROR(VLOOKUP(D162,tbCal1[],2,FALSE),"")</f>
        <v/>
      </c>
      <c r="F162" s="88"/>
      <c r="G162" s="88"/>
      <c r="H162" s="88"/>
      <c r="I162" s="14">
        <f t="shared" ref="I162" si="388">I160+7</f>
        <v>45153</v>
      </c>
      <c r="J162" s="88" t="str">
        <f>IFERROR(VLOOKUP(I162,tbCal1[],2,FALSE),"")</f>
        <v/>
      </c>
      <c r="K162" s="88"/>
      <c r="L162" s="88"/>
      <c r="M162" s="88"/>
      <c r="N162" s="14">
        <f t="shared" ref="N162" si="389">N160+7</f>
        <v>45154</v>
      </c>
      <c r="O162" s="88" t="str">
        <f>IFERROR(VLOOKUP(N162,tbCal1[],2,FALSE),"")</f>
        <v/>
      </c>
      <c r="P162" s="88"/>
      <c r="Q162" s="88"/>
      <c r="R162" s="88"/>
      <c r="S162" s="14">
        <f t="shared" ref="S162" si="390">S160+7</f>
        <v>45155</v>
      </c>
      <c r="T162" s="88" t="str">
        <f>IFERROR(VLOOKUP(S162,tbCal1[],2,FALSE),"")</f>
        <v/>
      </c>
      <c r="U162" s="88"/>
      <c r="V162" s="88"/>
      <c r="W162" s="88"/>
      <c r="X162" s="14">
        <f t="shared" ref="X162" si="391">X160+7</f>
        <v>45156</v>
      </c>
      <c r="Y162" s="88" t="str">
        <f>IFERROR(VLOOKUP(X162,tbCal1[],2,FALSE),"")</f>
        <v/>
      </c>
      <c r="Z162" s="88"/>
      <c r="AA162" s="88"/>
      <c r="AB162" s="88"/>
      <c r="AC162" s="14">
        <f t="shared" ref="AC162" si="392">AC160+7</f>
        <v>45157</v>
      </c>
      <c r="AD162" s="88" t="str">
        <f>IFERROR(VLOOKUP(AC162,tbCal1[],2,FALSE),"")</f>
        <v/>
      </c>
      <c r="AE162" s="88"/>
      <c r="AF162" s="88"/>
      <c r="AG162" s="88"/>
      <c r="AH162" s="14">
        <f t="shared" ref="AH162" si="393">AH160+7</f>
        <v>45158</v>
      </c>
      <c r="AI162" s="88" t="str">
        <f>IFERROR(VLOOKUP(AH162,tbCal1[],2,FALSE),"")</f>
        <v/>
      </c>
      <c r="AJ162" s="88"/>
      <c r="AK162" s="88"/>
      <c r="AL162" s="88"/>
    </row>
    <row r="163" spans="1:38" ht="46.2" x14ac:dyDescent="0.7">
      <c r="A163" s="24"/>
      <c r="C163" s="87"/>
      <c r="D163" s="89" t="str">
        <f>IFERROR(VLOOKUP(D162,tbCal2[],2,FALSE),"")</f>
        <v/>
      </c>
      <c r="E163" s="90"/>
      <c r="F163" s="90"/>
      <c r="G163" s="90"/>
      <c r="H163" s="91"/>
      <c r="I163" s="89" t="str">
        <f>IFERROR(VLOOKUP(I162,tbCal2[],2,FALSE),"")</f>
        <v/>
      </c>
      <c r="J163" s="90"/>
      <c r="K163" s="90"/>
      <c r="L163" s="90"/>
      <c r="M163" s="91"/>
      <c r="N163" s="89" t="str">
        <f>IFERROR(VLOOKUP(N162,tbCal2[],2,FALSE),"")</f>
        <v/>
      </c>
      <c r="O163" s="90"/>
      <c r="P163" s="90"/>
      <c r="Q163" s="90"/>
      <c r="R163" s="91"/>
      <c r="S163" s="89" t="str">
        <f>IFERROR(VLOOKUP(S162,tbCal2[],2,FALSE),"")</f>
        <v/>
      </c>
      <c r="T163" s="90"/>
      <c r="U163" s="90"/>
      <c r="V163" s="90"/>
      <c r="W163" s="91"/>
      <c r="X163" s="89" t="str">
        <f>IFERROR(VLOOKUP(X162,tbCal2[],2,FALSE),"")</f>
        <v/>
      </c>
      <c r="Y163" s="90"/>
      <c r="Z163" s="90"/>
      <c r="AA163" s="90"/>
      <c r="AB163" s="91"/>
      <c r="AC163" s="89" t="str">
        <f>IFERROR(VLOOKUP(AC162,tbCal2[],2,FALSE),"")</f>
        <v/>
      </c>
      <c r="AD163" s="90"/>
      <c r="AE163" s="90"/>
      <c r="AF163" s="90"/>
      <c r="AG163" s="91"/>
      <c r="AH163" s="89" t="str">
        <f>IFERROR(VLOOKUP(AH162,tbCal2[],2,FALSE),"")</f>
        <v/>
      </c>
      <c r="AI163" s="90"/>
      <c r="AJ163" s="90"/>
      <c r="AK163" s="90"/>
      <c r="AL163" s="91"/>
    </row>
    <row r="164" spans="1:38" ht="15" x14ac:dyDescent="0.35">
      <c r="A164" s="19"/>
      <c r="C164" s="86">
        <f t="shared" ref="C164" si="394">_xlfn.ISOWEEKNUM(D164)</f>
        <v>34</v>
      </c>
      <c r="D164" s="14">
        <f t="shared" ref="D164" si="395">D162+7</f>
        <v>45159</v>
      </c>
      <c r="E164" s="88" t="str">
        <f>IFERROR(VLOOKUP(D164,tbCal1[],2,FALSE),"")</f>
        <v/>
      </c>
      <c r="F164" s="88"/>
      <c r="G164" s="88"/>
      <c r="H164" s="88"/>
      <c r="I164" s="14">
        <f t="shared" ref="I164" si="396">I162+7</f>
        <v>45160</v>
      </c>
      <c r="J164" s="88" t="str">
        <f>IFERROR(VLOOKUP(I164,tbCal1[],2,FALSE),"")</f>
        <v/>
      </c>
      <c r="K164" s="88"/>
      <c r="L164" s="88"/>
      <c r="M164" s="88"/>
      <c r="N164" s="14">
        <f t="shared" ref="N164" si="397">N162+7</f>
        <v>45161</v>
      </c>
      <c r="O164" s="88" t="str">
        <f>IFERROR(VLOOKUP(N164,tbCal1[],2,FALSE),"")</f>
        <v/>
      </c>
      <c r="P164" s="88"/>
      <c r="Q164" s="88"/>
      <c r="R164" s="88"/>
      <c r="S164" s="14">
        <f t="shared" ref="S164" si="398">S162+7</f>
        <v>45162</v>
      </c>
      <c r="T164" s="88" t="str">
        <f>IFERROR(VLOOKUP(S164,tbCal1[],2,FALSE),"")</f>
        <v/>
      </c>
      <c r="U164" s="88"/>
      <c r="V164" s="88"/>
      <c r="W164" s="88"/>
      <c r="X164" s="14">
        <f t="shared" ref="X164" si="399">X162+7</f>
        <v>45163</v>
      </c>
      <c r="Y164" s="88" t="str">
        <f>IFERROR(VLOOKUP(X164,tbCal1[],2,FALSE),"")</f>
        <v/>
      </c>
      <c r="Z164" s="88"/>
      <c r="AA164" s="88"/>
      <c r="AB164" s="88"/>
      <c r="AC164" s="14">
        <f t="shared" ref="AC164" si="400">AC162+7</f>
        <v>45164</v>
      </c>
      <c r="AD164" s="88" t="str">
        <f>IFERROR(VLOOKUP(AC164,tbCal1[],2,FALSE),"")</f>
        <v/>
      </c>
      <c r="AE164" s="88"/>
      <c r="AF164" s="88"/>
      <c r="AG164" s="88"/>
      <c r="AH164" s="14">
        <f t="shared" ref="AH164" si="401">AH162+7</f>
        <v>45165</v>
      </c>
      <c r="AI164" s="88" t="str">
        <f>IFERROR(VLOOKUP(AH164,tbCal1[],2,FALSE),"")</f>
        <v/>
      </c>
      <c r="AJ164" s="88"/>
      <c r="AK164" s="88"/>
      <c r="AL164" s="88"/>
    </row>
    <row r="165" spans="1:38" ht="46.2" x14ac:dyDescent="0.7">
      <c r="A165" s="24"/>
      <c r="C165" s="87"/>
      <c r="D165" s="89" t="str">
        <f>IFERROR(VLOOKUP(D164,tbCal2[],2,FALSE),"")</f>
        <v/>
      </c>
      <c r="E165" s="90"/>
      <c r="F165" s="90"/>
      <c r="G165" s="90"/>
      <c r="H165" s="91"/>
      <c r="I165" s="89" t="str">
        <f>IFERROR(VLOOKUP(I164,tbCal2[],2,FALSE),"")</f>
        <v/>
      </c>
      <c r="J165" s="90"/>
      <c r="K165" s="90"/>
      <c r="L165" s="90"/>
      <c r="M165" s="91"/>
      <c r="N165" s="89" t="str">
        <f>IFERROR(VLOOKUP(N164,tbCal2[],2,FALSE),"")</f>
        <v/>
      </c>
      <c r="O165" s="90"/>
      <c r="P165" s="90"/>
      <c r="Q165" s="90"/>
      <c r="R165" s="91"/>
      <c r="S165" s="89" t="str">
        <f>IFERROR(VLOOKUP(S164,tbCal2[],2,FALSE),"")</f>
        <v/>
      </c>
      <c r="T165" s="90"/>
      <c r="U165" s="90"/>
      <c r="V165" s="90"/>
      <c r="W165" s="91"/>
      <c r="X165" s="89" t="str">
        <f>IFERROR(VLOOKUP(X164,tbCal2[],2,FALSE),"")</f>
        <v/>
      </c>
      <c r="Y165" s="90"/>
      <c r="Z165" s="90"/>
      <c r="AA165" s="90"/>
      <c r="AB165" s="91"/>
      <c r="AC165" s="89" t="str">
        <f>IFERROR(VLOOKUP(AC164,tbCal2[],2,FALSE),"")</f>
        <v/>
      </c>
      <c r="AD165" s="90"/>
      <c r="AE165" s="90"/>
      <c r="AF165" s="90"/>
      <c r="AG165" s="91"/>
      <c r="AH165" s="89" t="str">
        <f>IFERROR(VLOOKUP(AH164,tbCal2[],2,FALSE),"")</f>
        <v/>
      </c>
      <c r="AI165" s="90"/>
      <c r="AJ165" s="90"/>
      <c r="AK165" s="90"/>
      <c r="AL165" s="91"/>
    </row>
    <row r="166" spans="1:38" ht="15" x14ac:dyDescent="0.35">
      <c r="A166" s="19"/>
      <c r="C166" s="86">
        <f t="shared" ref="C166" si="402">_xlfn.ISOWEEKNUM(D166)</f>
        <v>35</v>
      </c>
      <c r="D166" s="14">
        <f t="shared" ref="D166" si="403">D164+7</f>
        <v>45166</v>
      </c>
      <c r="E166" s="88" t="str">
        <f>IFERROR(VLOOKUP(D166,tbCal1[],2,FALSE),"")</f>
        <v/>
      </c>
      <c r="F166" s="88"/>
      <c r="G166" s="88"/>
      <c r="H166" s="88"/>
      <c r="I166" s="14">
        <f t="shared" ref="I166" si="404">I164+7</f>
        <v>45167</v>
      </c>
      <c r="J166" s="88" t="str">
        <f>IFERROR(VLOOKUP(I166,tbCal1[],2,FALSE),"")</f>
        <v/>
      </c>
      <c r="K166" s="88"/>
      <c r="L166" s="88"/>
      <c r="M166" s="88"/>
      <c r="N166" s="14">
        <f t="shared" ref="N166" si="405">N164+7</f>
        <v>45168</v>
      </c>
      <c r="O166" s="88" t="str">
        <f>IFERROR(VLOOKUP(N166,tbCal1[],2,FALSE),"")</f>
        <v/>
      </c>
      <c r="P166" s="88"/>
      <c r="Q166" s="88"/>
      <c r="R166" s="88"/>
      <c r="S166" s="14">
        <f t="shared" ref="S166" si="406">S164+7</f>
        <v>45169</v>
      </c>
      <c r="T166" s="88" t="str">
        <f>IFERROR(VLOOKUP(S166,tbCal1[],2,FALSE),"")</f>
        <v/>
      </c>
      <c r="U166" s="88"/>
      <c r="V166" s="88"/>
      <c r="W166" s="88"/>
      <c r="X166" s="14">
        <f t="shared" ref="X166" si="407">X164+7</f>
        <v>45170</v>
      </c>
      <c r="Y166" s="88" t="str">
        <f>IFERROR(VLOOKUP(X166,tbCal1[],2,FALSE),"")</f>
        <v/>
      </c>
      <c r="Z166" s="88"/>
      <c r="AA166" s="88"/>
      <c r="AB166" s="88"/>
      <c r="AC166" s="14">
        <f t="shared" ref="AC166" si="408">AC164+7</f>
        <v>45171</v>
      </c>
      <c r="AD166" s="88" t="str">
        <f>IFERROR(VLOOKUP(AC166,tbCal1[],2,FALSE),"")</f>
        <v/>
      </c>
      <c r="AE166" s="88"/>
      <c r="AF166" s="88"/>
      <c r="AG166" s="88"/>
      <c r="AH166" s="14">
        <f t="shared" ref="AH166" si="409">AH164+7</f>
        <v>45172</v>
      </c>
      <c r="AI166" s="88" t="str">
        <f>IFERROR(VLOOKUP(AH166,tbCal1[],2,FALSE),"")</f>
        <v/>
      </c>
      <c r="AJ166" s="88"/>
      <c r="AK166" s="88"/>
      <c r="AL166" s="88"/>
    </row>
    <row r="167" spans="1:38" ht="46.2" x14ac:dyDescent="0.7">
      <c r="A167" s="24"/>
      <c r="C167" s="87"/>
      <c r="D167" s="89" t="str">
        <f>IFERROR(VLOOKUP(D166,tbCal2[],2,FALSE),"")</f>
        <v>Prins Nikolai</v>
      </c>
      <c r="E167" s="90"/>
      <c r="F167" s="90"/>
      <c r="G167" s="90"/>
      <c r="H167" s="91"/>
      <c r="I167" s="89" t="str">
        <f>IFERROR(VLOOKUP(I166,tbCal2[],2,FALSE),"")</f>
        <v/>
      </c>
      <c r="J167" s="90"/>
      <c r="K167" s="90"/>
      <c r="L167" s="90"/>
      <c r="M167" s="91"/>
      <c r="N167" s="89" t="str">
        <f>IFERROR(VLOOKUP(N166,tbCal2[],2,FALSE),"")</f>
        <v/>
      </c>
      <c r="O167" s="90"/>
      <c r="P167" s="90"/>
      <c r="Q167" s="90"/>
      <c r="R167" s="91"/>
      <c r="S167" s="89" t="str">
        <f>IFERROR(VLOOKUP(S166,tbCal2[],2,FALSE),"")</f>
        <v/>
      </c>
      <c r="T167" s="90"/>
      <c r="U167" s="90"/>
      <c r="V167" s="90"/>
      <c r="W167" s="91"/>
      <c r="X167" s="89" t="str">
        <f>IFERROR(VLOOKUP(X166,tbCal2[],2,FALSE),"")</f>
        <v/>
      </c>
      <c r="Y167" s="90"/>
      <c r="Z167" s="90"/>
      <c r="AA167" s="90"/>
      <c r="AB167" s="91"/>
      <c r="AC167" s="89" t="str">
        <f>IFERROR(VLOOKUP(AC166,tbCal2[],2,FALSE),"")</f>
        <v/>
      </c>
      <c r="AD167" s="90"/>
      <c r="AE167" s="90"/>
      <c r="AF167" s="90"/>
      <c r="AG167" s="91"/>
      <c r="AH167" s="89" t="str">
        <f>IFERROR(VLOOKUP(AH166,tbCal2[],2,FALSE),"")</f>
        <v/>
      </c>
      <c r="AI167" s="90"/>
      <c r="AJ167" s="90"/>
      <c r="AK167" s="90"/>
      <c r="AL167" s="91"/>
    </row>
    <row r="168" spans="1:38" ht="15" x14ac:dyDescent="0.35">
      <c r="A168" s="19"/>
      <c r="C168" s="86">
        <f t="shared" ref="C168" si="410">_xlfn.ISOWEEKNUM(D168)</f>
        <v>36</v>
      </c>
      <c r="D168" s="14">
        <f t="shared" ref="D168" si="411">D166+7</f>
        <v>45173</v>
      </c>
      <c r="E168" s="88" t="str">
        <f>IFERROR(VLOOKUP(D168,tbCal1[],2,FALSE),"")</f>
        <v/>
      </c>
      <c r="F168" s="88"/>
      <c r="G168" s="88"/>
      <c r="H168" s="88"/>
      <c r="I168" s="14">
        <f t="shared" ref="I168" si="412">I166+7</f>
        <v>45174</v>
      </c>
      <c r="J168" s="88" t="str">
        <f>IFERROR(VLOOKUP(I168,tbCal1[],2,FALSE),"")</f>
        <v/>
      </c>
      <c r="K168" s="88"/>
      <c r="L168" s="88"/>
      <c r="M168" s="88"/>
      <c r="N168" s="14">
        <f t="shared" ref="N168" si="413">N166+7</f>
        <v>45175</v>
      </c>
      <c r="O168" s="88" t="str">
        <f>IFERROR(VLOOKUP(N168,tbCal1[],2,FALSE),"")</f>
        <v/>
      </c>
      <c r="P168" s="88"/>
      <c r="Q168" s="88"/>
      <c r="R168" s="88"/>
      <c r="S168" s="14">
        <f t="shared" ref="S168" si="414">S166+7</f>
        <v>45176</v>
      </c>
      <c r="T168" s="88" t="str">
        <f>IFERROR(VLOOKUP(S168,tbCal1[],2,FALSE),"")</f>
        <v/>
      </c>
      <c r="U168" s="88"/>
      <c r="V168" s="88"/>
      <c r="W168" s="88"/>
      <c r="X168" s="14">
        <f t="shared" ref="X168" si="415">X166+7</f>
        <v>45177</v>
      </c>
      <c r="Y168" s="88" t="str">
        <f>IFERROR(VLOOKUP(X168,tbCal1[],2,FALSE),"")</f>
        <v/>
      </c>
      <c r="Z168" s="88"/>
      <c r="AA168" s="88"/>
      <c r="AB168" s="88"/>
      <c r="AC168" s="14">
        <f t="shared" ref="AC168" si="416">AC166+7</f>
        <v>45178</v>
      </c>
      <c r="AD168" s="88" t="str">
        <f>IFERROR(VLOOKUP(AC168,tbCal1[],2,FALSE),"")</f>
        <v/>
      </c>
      <c r="AE168" s="88"/>
      <c r="AF168" s="88"/>
      <c r="AG168" s="88"/>
      <c r="AH168" s="14">
        <f t="shared" ref="AH168" si="417">AH166+7</f>
        <v>45179</v>
      </c>
      <c r="AI168" s="88" t="str">
        <f>IFERROR(VLOOKUP(AH168,tbCal1[],2,FALSE),"")</f>
        <v/>
      </c>
      <c r="AJ168" s="88"/>
      <c r="AK168" s="88"/>
      <c r="AL168" s="88"/>
    </row>
    <row r="169" spans="1:38" ht="46.2" x14ac:dyDescent="0.7">
      <c r="A169" s="24"/>
      <c r="C169" s="87"/>
      <c r="D169" s="89" t="str">
        <f>IFERROR(VLOOKUP(D168,tbCal2[],2,FALSE),"")</f>
        <v/>
      </c>
      <c r="E169" s="90"/>
      <c r="F169" s="90"/>
      <c r="G169" s="90"/>
      <c r="H169" s="91"/>
      <c r="I169" s="89" t="str">
        <f>IFERROR(VLOOKUP(I168,tbCal2[],2,FALSE),"")</f>
        <v/>
      </c>
      <c r="J169" s="90"/>
      <c r="K169" s="90"/>
      <c r="L169" s="90"/>
      <c r="M169" s="91"/>
      <c r="N169" s="89" t="str">
        <f>IFERROR(VLOOKUP(N168,tbCal2[],2,FALSE),"")</f>
        <v/>
      </c>
      <c r="O169" s="90"/>
      <c r="P169" s="90"/>
      <c r="Q169" s="90"/>
      <c r="R169" s="91"/>
      <c r="S169" s="89" t="str">
        <f>IFERROR(VLOOKUP(S168,tbCal2[],2,FALSE),"")</f>
        <v/>
      </c>
      <c r="T169" s="90"/>
      <c r="U169" s="90"/>
      <c r="V169" s="90"/>
      <c r="W169" s="91"/>
      <c r="X169" s="89" t="str">
        <f>IFERROR(VLOOKUP(X168,tbCal2[],2,FALSE),"")</f>
        <v/>
      </c>
      <c r="Y169" s="90"/>
      <c r="Z169" s="90"/>
      <c r="AA169" s="90"/>
      <c r="AB169" s="91"/>
      <c r="AC169" s="89" t="str">
        <f>IFERROR(VLOOKUP(AC168,tbCal2[],2,FALSE),"")</f>
        <v/>
      </c>
      <c r="AD169" s="90"/>
      <c r="AE169" s="90"/>
      <c r="AF169" s="90"/>
      <c r="AG169" s="91"/>
      <c r="AH169" s="89" t="str">
        <f>IFERROR(VLOOKUP(AH168,tbCal2[],2,FALSE),"")</f>
        <v/>
      </c>
      <c r="AI169" s="90"/>
      <c r="AJ169" s="90"/>
      <c r="AK169" s="90"/>
      <c r="AL169" s="91"/>
    </row>
    <row r="170" spans="1:38" ht="19.2" x14ac:dyDescent="0.45">
      <c r="A170" s="18">
        <v>9</v>
      </c>
      <c r="D170" s="92" t="str">
        <f>VLOOKUP(A170-1,xCal,6)</f>
        <v>AUGUST 2023</v>
      </c>
      <c r="E170" s="92"/>
      <c r="F170" s="92"/>
      <c r="G170" s="92"/>
      <c r="H170" s="92"/>
      <c r="I170" s="92"/>
      <c r="J170" s="92"/>
      <c r="K170" s="8"/>
      <c r="L170"/>
      <c r="M170"/>
      <c r="N170"/>
      <c r="O170"/>
      <c r="P170"/>
      <c r="Q170"/>
      <c r="R170"/>
      <c r="S170"/>
      <c r="T170"/>
      <c r="U170"/>
      <c r="V170"/>
      <c r="W170"/>
      <c r="X170"/>
      <c r="Y170"/>
      <c r="Z170"/>
      <c r="AA170"/>
      <c r="AB170"/>
      <c r="AC170"/>
      <c r="AD170"/>
      <c r="AE170"/>
      <c r="AF170" s="92" t="str">
        <f>VLOOKUP(A170+1,xCal,6)</f>
        <v>OKTOBER 2023</v>
      </c>
      <c r="AG170" s="92"/>
      <c r="AH170" s="92"/>
      <c r="AI170" s="92"/>
      <c r="AJ170" s="92"/>
      <c r="AK170" s="92"/>
      <c r="AL170" s="92"/>
    </row>
    <row r="171" spans="1:38" x14ac:dyDescent="0.25">
      <c r="A171" s="21"/>
      <c r="B171" s="21"/>
      <c r="C171" s="21"/>
      <c r="D171" s="20" t="s">
        <v>8</v>
      </c>
      <c r="E171" s="20" t="s">
        <v>9</v>
      </c>
      <c r="F171" s="20" t="s">
        <v>10</v>
      </c>
      <c r="G171" s="20" t="s">
        <v>11</v>
      </c>
      <c r="H171" s="20" t="s">
        <v>12</v>
      </c>
      <c r="I171" s="20" t="s">
        <v>13</v>
      </c>
      <c r="J171" s="20" t="s">
        <v>14</v>
      </c>
      <c r="K171" s="21"/>
      <c r="L171" s="93" t="str">
        <f>VLOOKUP(A170,xCal,6)</f>
        <v>SEPTEMBER 2023</v>
      </c>
      <c r="M171" s="93"/>
      <c r="N171" s="93"/>
      <c r="O171" s="93"/>
      <c r="P171" s="93"/>
      <c r="Q171" s="93"/>
      <c r="R171" s="93"/>
      <c r="S171" s="93"/>
      <c r="T171" s="93"/>
      <c r="U171" s="93"/>
      <c r="V171" s="93"/>
      <c r="W171" s="93"/>
      <c r="X171" s="93"/>
      <c r="Y171" s="93"/>
      <c r="Z171" s="93"/>
      <c r="AA171" s="93"/>
      <c r="AB171" s="93"/>
      <c r="AC171" s="93"/>
      <c r="AD171" s="93"/>
      <c r="AE171" s="21"/>
      <c r="AF171" s="20" t="s">
        <v>8</v>
      </c>
      <c r="AG171" s="20" t="s">
        <v>9</v>
      </c>
      <c r="AH171" s="20" t="s">
        <v>10</v>
      </c>
      <c r="AI171" s="20" t="s">
        <v>11</v>
      </c>
      <c r="AJ171" s="20" t="s">
        <v>12</v>
      </c>
      <c r="AK171" s="20" t="s">
        <v>13</v>
      </c>
      <c r="AL171" s="20" t="s">
        <v>14</v>
      </c>
    </row>
    <row r="172" spans="1:38" x14ac:dyDescent="0.25">
      <c r="A172" s="21"/>
      <c r="B172" s="21"/>
      <c r="C172" s="21"/>
      <c r="D172" s="12">
        <f>VLOOKUP(A170-1,xCal,2)+INDEX(Indstillinger!U$5:U$18,A170)</f>
        <v>45138</v>
      </c>
      <c r="E172" s="12">
        <f>D172+1</f>
        <v>45139</v>
      </c>
      <c r="F172" s="12">
        <f t="shared" ref="F172" si="418">E172+1</f>
        <v>45140</v>
      </c>
      <c r="G172" s="12">
        <f t="shared" ref="G172" si="419">F172+1</f>
        <v>45141</v>
      </c>
      <c r="H172" s="12">
        <f t="shared" ref="H172" si="420">G172+1</f>
        <v>45142</v>
      </c>
      <c r="I172" s="12">
        <f t="shared" ref="I172" si="421">H172+1</f>
        <v>45143</v>
      </c>
      <c r="J172" s="12">
        <f t="shared" ref="J172" si="422">I172+1</f>
        <v>45144</v>
      </c>
      <c r="K172" s="21"/>
      <c r="L172" s="93"/>
      <c r="M172" s="93"/>
      <c r="N172" s="93"/>
      <c r="O172" s="93"/>
      <c r="P172" s="93"/>
      <c r="Q172" s="93"/>
      <c r="R172" s="93"/>
      <c r="S172" s="93"/>
      <c r="T172" s="93"/>
      <c r="U172" s="93"/>
      <c r="V172" s="93"/>
      <c r="W172" s="93"/>
      <c r="X172" s="93"/>
      <c r="Y172" s="93"/>
      <c r="Z172" s="93"/>
      <c r="AA172" s="93"/>
      <c r="AB172" s="93"/>
      <c r="AC172" s="93"/>
      <c r="AD172" s="93"/>
      <c r="AE172" s="21"/>
      <c r="AF172" s="12">
        <f>VLOOKUP(A170+1,xCal,2)+INDEX(Indstillinger!U$5:U$18,A170+2)</f>
        <v>45194</v>
      </c>
      <c r="AG172" s="12">
        <f>AF172+1</f>
        <v>45195</v>
      </c>
      <c r="AH172" s="12">
        <f t="shared" ref="AH172" si="423">AG172+1</f>
        <v>45196</v>
      </c>
      <c r="AI172" s="12">
        <f t="shared" ref="AI172" si="424">AH172+1</f>
        <v>45197</v>
      </c>
      <c r="AJ172" s="12">
        <f t="shared" ref="AJ172" si="425">AI172+1</f>
        <v>45198</v>
      </c>
      <c r="AK172" s="12">
        <f t="shared" ref="AK172" si="426">AJ172+1</f>
        <v>45199</v>
      </c>
      <c r="AL172" s="12">
        <f t="shared" ref="AL172" si="427">AK172+1</f>
        <v>45200</v>
      </c>
    </row>
    <row r="173" spans="1:38" x14ac:dyDescent="0.25">
      <c r="A173" s="21"/>
      <c r="B173" s="21"/>
      <c r="C173" s="21"/>
      <c r="D173" s="12">
        <f>D172+7</f>
        <v>45145</v>
      </c>
      <c r="E173" s="12">
        <f t="shared" ref="E173:J173" si="428">E172+7</f>
        <v>45146</v>
      </c>
      <c r="F173" s="12">
        <f t="shared" si="428"/>
        <v>45147</v>
      </c>
      <c r="G173" s="12">
        <f t="shared" si="428"/>
        <v>45148</v>
      </c>
      <c r="H173" s="12">
        <f t="shared" si="428"/>
        <v>45149</v>
      </c>
      <c r="I173" s="12">
        <f t="shared" si="428"/>
        <v>45150</v>
      </c>
      <c r="J173" s="12">
        <f t="shared" si="428"/>
        <v>45151</v>
      </c>
      <c r="K173" s="21"/>
      <c r="L173" s="93"/>
      <c r="M173" s="93"/>
      <c r="N173" s="93"/>
      <c r="O173" s="93"/>
      <c r="P173" s="93"/>
      <c r="Q173" s="93"/>
      <c r="R173" s="93"/>
      <c r="S173" s="93"/>
      <c r="T173" s="93"/>
      <c r="U173" s="93"/>
      <c r="V173" s="93"/>
      <c r="W173" s="93"/>
      <c r="X173" s="93"/>
      <c r="Y173" s="93"/>
      <c r="Z173" s="93"/>
      <c r="AA173" s="93"/>
      <c r="AB173" s="93"/>
      <c r="AC173" s="93"/>
      <c r="AD173" s="93"/>
      <c r="AE173" s="21"/>
      <c r="AF173" s="12">
        <f>AF172+7</f>
        <v>45201</v>
      </c>
      <c r="AG173" s="12">
        <f t="shared" ref="AG173:AL173" si="429">AG172+7</f>
        <v>45202</v>
      </c>
      <c r="AH173" s="12">
        <f t="shared" si="429"/>
        <v>45203</v>
      </c>
      <c r="AI173" s="12">
        <f t="shared" si="429"/>
        <v>45204</v>
      </c>
      <c r="AJ173" s="12">
        <f t="shared" si="429"/>
        <v>45205</v>
      </c>
      <c r="AK173" s="12">
        <f t="shared" si="429"/>
        <v>45206</v>
      </c>
      <c r="AL173" s="12">
        <f t="shared" si="429"/>
        <v>45207</v>
      </c>
    </row>
    <row r="174" spans="1:38" x14ac:dyDescent="0.25">
      <c r="A174" s="21"/>
      <c r="B174" s="21"/>
      <c r="C174" s="21"/>
      <c r="D174" s="12">
        <f t="shared" ref="D174:J174" si="430">D173+7</f>
        <v>45152</v>
      </c>
      <c r="E174" s="12">
        <f t="shared" si="430"/>
        <v>45153</v>
      </c>
      <c r="F174" s="12">
        <f t="shared" si="430"/>
        <v>45154</v>
      </c>
      <c r="G174" s="12">
        <f t="shared" si="430"/>
        <v>45155</v>
      </c>
      <c r="H174" s="12">
        <f t="shared" si="430"/>
        <v>45156</v>
      </c>
      <c r="I174" s="12">
        <f t="shared" si="430"/>
        <v>45157</v>
      </c>
      <c r="J174" s="12">
        <f t="shared" si="430"/>
        <v>45158</v>
      </c>
      <c r="K174" s="21"/>
      <c r="L174" s="93"/>
      <c r="M174" s="93"/>
      <c r="N174" s="93"/>
      <c r="O174" s="93"/>
      <c r="P174" s="93"/>
      <c r="Q174" s="93"/>
      <c r="R174" s="93"/>
      <c r="S174" s="93"/>
      <c r="T174" s="93"/>
      <c r="U174" s="93"/>
      <c r="V174" s="93"/>
      <c r="W174" s="93"/>
      <c r="X174" s="93"/>
      <c r="Y174" s="93"/>
      <c r="Z174" s="93"/>
      <c r="AA174" s="93"/>
      <c r="AB174" s="93"/>
      <c r="AC174" s="93"/>
      <c r="AD174" s="93"/>
      <c r="AE174" s="21"/>
      <c r="AF174" s="12">
        <f t="shared" ref="AF174:AL174" si="431">AF173+7</f>
        <v>45208</v>
      </c>
      <c r="AG174" s="12">
        <f t="shared" si="431"/>
        <v>45209</v>
      </c>
      <c r="AH174" s="12">
        <f t="shared" si="431"/>
        <v>45210</v>
      </c>
      <c r="AI174" s="12">
        <f t="shared" si="431"/>
        <v>45211</v>
      </c>
      <c r="AJ174" s="12">
        <f t="shared" si="431"/>
        <v>45212</v>
      </c>
      <c r="AK174" s="12">
        <f t="shared" si="431"/>
        <v>45213</v>
      </c>
      <c r="AL174" s="12">
        <f t="shared" si="431"/>
        <v>45214</v>
      </c>
    </row>
    <row r="175" spans="1:38" x14ac:dyDescent="0.25">
      <c r="A175" s="21"/>
      <c r="B175" s="21"/>
      <c r="C175" s="21"/>
      <c r="D175" s="12">
        <f t="shared" ref="D175:J175" si="432">D174+7</f>
        <v>45159</v>
      </c>
      <c r="E175" s="12">
        <f t="shared" si="432"/>
        <v>45160</v>
      </c>
      <c r="F175" s="12">
        <f t="shared" si="432"/>
        <v>45161</v>
      </c>
      <c r="G175" s="12">
        <f t="shared" si="432"/>
        <v>45162</v>
      </c>
      <c r="H175" s="12">
        <f t="shared" si="432"/>
        <v>45163</v>
      </c>
      <c r="I175" s="12">
        <f t="shared" si="432"/>
        <v>45164</v>
      </c>
      <c r="J175" s="12">
        <f t="shared" si="432"/>
        <v>45165</v>
      </c>
      <c r="K175" s="21"/>
      <c r="L175" s="93"/>
      <c r="M175" s="93"/>
      <c r="N175" s="93"/>
      <c r="O175" s="93"/>
      <c r="P175" s="93"/>
      <c r="Q175" s="93"/>
      <c r="R175" s="93"/>
      <c r="S175" s="93"/>
      <c r="T175" s="93"/>
      <c r="U175" s="93"/>
      <c r="V175" s="93"/>
      <c r="W175" s="93"/>
      <c r="X175" s="93"/>
      <c r="Y175" s="93"/>
      <c r="Z175" s="93"/>
      <c r="AA175" s="93"/>
      <c r="AB175" s="93"/>
      <c r="AC175" s="93"/>
      <c r="AD175" s="93"/>
      <c r="AE175" s="21"/>
      <c r="AF175" s="12">
        <f t="shared" ref="AF175:AL175" si="433">AF174+7</f>
        <v>45215</v>
      </c>
      <c r="AG175" s="12">
        <f t="shared" si="433"/>
        <v>45216</v>
      </c>
      <c r="AH175" s="12">
        <f t="shared" si="433"/>
        <v>45217</v>
      </c>
      <c r="AI175" s="12">
        <f t="shared" si="433"/>
        <v>45218</v>
      </c>
      <c r="AJ175" s="12">
        <f t="shared" si="433"/>
        <v>45219</v>
      </c>
      <c r="AK175" s="12">
        <f t="shared" si="433"/>
        <v>45220</v>
      </c>
      <c r="AL175" s="12">
        <f t="shared" si="433"/>
        <v>45221</v>
      </c>
    </row>
    <row r="176" spans="1:38" x14ac:dyDescent="0.25">
      <c r="A176" s="21"/>
      <c r="B176" s="21"/>
      <c r="C176" s="21"/>
      <c r="D176" s="12">
        <f t="shared" ref="D176:J176" si="434">D175+7</f>
        <v>45166</v>
      </c>
      <c r="E176" s="12">
        <f t="shared" si="434"/>
        <v>45167</v>
      </c>
      <c r="F176" s="12">
        <f t="shared" si="434"/>
        <v>45168</v>
      </c>
      <c r="G176" s="12">
        <f t="shared" si="434"/>
        <v>45169</v>
      </c>
      <c r="H176" s="12">
        <f t="shared" si="434"/>
        <v>45170</v>
      </c>
      <c r="I176" s="12">
        <f t="shared" si="434"/>
        <v>45171</v>
      </c>
      <c r="J176" s="12">
        <f t="shared" si="434"/>
        <v>45172</v>
      </c>
      <c r="K176" s="55"/>
      <c r="L176" s="93"/>
      <c r="M176" s="93"/>
      <c r="N176" s="93"/>
      <c r="O176" s="93"/>
      <c r="P176" s="93"/>
      <c r="Q176" s="93"/>
      <c r="R176" s="93"/>
      <c r="S176" s="93"/>
      <c r="T176" s="93"/>
      <c r="U176" s="93"/>
      <c r="V176" s="93"/>
      <c r="W176" s="93"/>
      <c r="X176" s="93"/>
      <c r="Y176" s="93"/>
      <c r="Z176" s="93"/>
      <c r="AA176" s="93"/>
      <c r="AB176" s="93"/>
      <c r="AC176" s="93"/>
      <c r="AD176" s="93"/>
      <c r="AE176" s="21"/>
      <c r="AF176" s="12">
        <f t="shared" ref="AF176:AL176" si="435">AF175+7</f>
        <v>45222</v>
      </c>
      <c r="AG176" s="12">
        <f t="shared" si="435"/>
        <v>45223</v>
      </c>
      <c r="AH176" s="12">
        <f t="shared" si="435"/>
        <v>45224</v>
      </c>
      <c r="AI176" s="12">
        <f t="shared" si="435"/>
        <v>45225</v>
      </c>
      <c r="AJ176" s="12">
        <f t="shared" si="435"/>
        <v>45226</v>
      </c>
      <c r="AK176" s="12">
        <f t="shared" si="435"/>
        <v>45227</v>
      </c>
      <c r="AL176" s="12">
        <f t="shared" si="435"/>
        <v>45228</v>
      </c>
    </row>
    <row r="177" spans="1:38" ht="19.2" x14ac:dyDescent="0.45">
      <c r="A177" s="25"/>
      <c r="B177" s="21"/>
      <c r="C177" s="21"/>
      <c r="D177" s="47">
        <f t="shared" ref="D177:J177" si="436">D176+7</f>
        <v>45173</v>
      </c>
      <c r="E177" s="47">
        <f t="shared" si="436"/>
        <v>45174</v>
      </c>
      <c r="F177" s="47">
        <f t="shared" si="436"/>
        <v>45175</v>
      </c>
      <c r="G177" s="47">
        <f t="shared" si="436"/>
        <v>45176</v>
      </c>
      <c r="H177" s="47">
        <f t="shared" si="436"/>
        <v>45177</v>
      </c>
      <c r="I177" s="47">
        <f t="shared" si="436"/>
        <v>45178</v>
      </c>
      <c r="J177" s="47">
        <f t="shared" si="436"/>
        <v>45179</v>
      </c>
      <c r="K177" s="56"/>
      <c r="L177" s="21"/>
      <c r="M177" s="22"/>
      <c r="N177" s="22"/>
      <c r="O177" s="22"/>
      <c r="P177" s="22"/>
      <c r="Q177" s="22"/>
      <c r="R177" s="22"/>
      <c r="S177" s="22"/>
      <c r="T177" s="22"/>
      <c r="U177" s="22"/>
      <c r="V177" s="22"/>
      <c r="W177" s="22"/>
      <c r="X177" s="22"/>
      <c r="Y177" s="22"/>
      <c r="Z177" s="22"/>
      <c r="AA177" s="22"/>
      <c r="AB177" s="22"/>
      <c r="AC177" s="22"/>
      <c r="AD177" s="21"/>
      <c r="AE177" s="21"/>
      <c r="AF177" s="47">
        <f t="shared" ref="AF177:AL177" si="437">AF176+7</f>
        <v>45229</v>
      </c>
      <c r="AG177" s="47">
        <f t="shared" si="437"/>
        <v>45230</v>
      </c>
      <c r="AH177" s="47">
        <f t="shared" si="437"/>
        <v>45231</v>
      </c>
      <c r="AI177" s="47">
        <f t="shared" si="437"/>
        <v>45232</v>
      </c>
      <c r="AJ177" s="47">
        <f t="shared" si="437"/>
        <v>45233</v>
      </c>
      <c r="AK177" s="47">
        <f t="shared" si="437"/>
        <v>45234</v>
      </c>
      <c r="AL177" s="47">
        <f t="shared" si="437"/>
        <v>45235</v>
      </c>
    </row>
    <row r="178" spans="1:38" ht="19.8" x14ac:dyDescent="0.3">
      <c r="A178" s="23"/>
      <c r="C178" s="57" t="s">
        <v>24</v>
      </c>
      <c r="D178" s="94" t="str">
        <f>VLOOKUP(1,tbDay[],2)</f>
        <v>MANDAG</v>
      </c>
      <c r="E178" s="94"/>
      <c r="F178" s="94"/>
      <c r="G178" s="94"/>
      <c r="H178" s="94"/>
      <c r="I178" s="95" t="str">
        <f>VLOOKUP(2,tbDay[],2)</f>
        <v>TIRSDAG</v>
      </c>
      <c r="J178" s="95"/>
      <c r="K178" s="95"/>
      <c r="L178" s="95"/>
      <c r="M178" s="95"/>
      <c r="N178" s="96" t="str">
        <f>VLOOKUP(3,tbDay[],2)</f>
        <v>ONSDAG</v>
      </c>
      <c r="O178" s="96"/>
      <c r="P178" s="96"/>
      <c r="Q178" s="96"/>
      <c r="R178" s="96"/>
      <c r="S178" s="96" t="str">
        <f>VLOOKUP(4,tbDay[],2)</f>
        <v>TORSDAG</v>
      </c>
      <c r="T178" s="96"/>
      <c r="U178" s="96"/>
      <c r="V178" s="96"/>
      <c r="W178" s="96"/>
      <c r="X178" s="96" t="str">
        <f>VLOOKUP(5,tbDay[],2)</f>
        <v>FREDAG</v>
      </c>
      <c r="Y178" s="96"/>
      <c r="Z178" s="96"/>
      <c r="AA178" s="96"/>
      <c r="AB178" s="96"/>
      <c r="AC178" s="95" t="str">
        <f>VLOOKUP(6,tbDay[],2)</f>
        <v>LØRDAG</v>
      </c>
      <c r="AD178" s="95"/>
      <c r="AE178" s="95"/>
      <c r="AF178" s="95"/>
      <c r="AG178" s="95"/>
      <c r="AH178" s="95" t="str">
        <f>VLOOKUP(7,tbDay[],2)</f>
        <v>SØNDAG</v>
      </c>
      <c r="AI178" s="95"/>
      <c r="AJ178" s="95"/>
      <c r="AK178" s="95"/>
      <c r="AL178" s="95"/>
    </row>
    <row r="179" spans="1:38" ht="15" x14ac:dyDescent="0.35">
      <c r="A179" s="19"/>
      <c r="C179" s="86">
        <f t="shared" ref="C179" si="438">_xlfn.ISOWEEKNUM(D179)</f>
        <v>35</v>
      </c>
      <c r="D179" s="14">
        <f>VLOOKUP(A170,xCal,2)+INDEX(Indstillinger!U$5:U$18,A170+1)</f>
        <v>45166</v>
      </c>
      <c r="E179" s="88" t="str">
        <f>IFERROR(VLOOKUP(D179,tbCal1[],2,FALSE),"")</f>
        <v/>
      </c>
      <c r="F179" s="88"/>
      <c r="G179" s="88"/>
      <c r="H179" s="88"/>
      <c r="I179" s="14">
        <f>D179+1</f>
        <v>45167</v>
      </c>
      <c r="J179" s="88" t="str">
        <f>IFERROR(VLOOKUP(I179,tbCal1[],2,FALSE),"")</f>
        <v/>
      </c>
      <c r="K179" s="88"/>
      <c r="L179" s="88"/>
      <c r="M179" s="88"/>
      <c r="N179" s="14">
        <f>I179+1</f>
        <v>45168</v>
      </c>
      <c r="O179" s="88" t="str">
        <f>IFERROR(VLOOKUP(N179,tbCal1[],2,FALSE),"")</f>
        <v/>
      </c>
      <c r="P179" s="88"/>
      <c r="Q179" s="88"/>
      <c r="R179" s="88"/>
      <c r="S179" s="14">
        <f>N179+1</f>
        <v>45169</v>
      </c>
      <c r="T179" s="88" t="str">
        <f>IFERROR(VLOOKUP(S179,tbCal1[],2,FALSE),"")</f>
        <v/>
      </c>
      <c r="U179" s="88"/>
      <c r="V179" s="88"/>
      <c r="W179" s="88"/>
      <c r="X179" s="14">
        <f>S179+1</f>
        <v>45170</v>
      </c>
      <c r="Y179" s="88" t="str">
        <f>IFERROR(VLOOKUP(X179,tbCal1[],2,FALSE),"")</f>
        <v/>
      </c>
      <c r="Z179" s="88"/>
      <c r="AA179" s="88"/>
      <c r="AB179" s="88"/>
      <c r="AC179" s="14">
        <f>X179+1</f>
        <v>45171</v>
      </c>
      <c r="AD179" s="88" t="str">
        <f>IFERROR(VLOOKUP(AC179,tbCal1[],2,FALSE),"")</f>
        <v/>
      </c>
      <c r="AE179" s="88"/>
      <c r="AF179" s="88"/>
      <c r="AG179" s="88"/>
      <c r="AH179" s="14">
        <f>AC179+1</f>
        <v>45172</v>
      </c>
      <c r="AI179" s="88" t="str">
        <f>IFERROR(VLOOKUP(AH179,tbCal1[],2,FALSE),"")</f>
        <v/>
      </c>
      <c r="AJ179" s="88"/>
      <c r="AK179" s="88"/>
      <c r="AL179" s="88"/>
    </row>
    <row r="180" spans="1:38" ht="46.2" x14ac:dyDescent="0.7">
      <c r="A180" s="24"/>
      <c r="C180" s="87"/>
      <c r="D180" s="89" t="str">
        <f>IFERROR(VLOOKUP(D179,tbCal2[],2,FALSE),"")</f>
        <v>Prins Nikolai</v>
      </c>
      <c r="E180" s="90"/>
      <c r="F180" s="90"/>
      <c r="G180" s="90"/>
      <c r="H180" s="91"/>
      <c r="I180" s="89" t="str">
        <f>IFERROR(VLOOKUP(I179,tbCal2[],2,FALSE),"")</f>
        <v/>
      </c>
      <c r="J180" s="90"/>
      <c r="K180" s="90"/>
      <c r="L180" s="90"/>
      <c r="M180" s="91"/>
      <c r="N180" s="89" t="str">
        <f>IFERROR(VLOOKUP(N179,tbCal2[],2,FALSE),"")</f>
        <v/>
      </c>
      <c r="O180" s="90"/>
      <c r="P180" s="90"/>
      <c r="Q180" s="90"/>
      <c r="R180" s="91"/>
      <c r="S180" s="89" t="str">
        <f>IFERROR(VLOOKUP(S179,tbCal2[],2,FALSE),"")</f>
        <v/>
      </c>
      <c r="T180" s="90"/>
      <c r="U180" s="90"/>
      <c r="V180" s="90"/>
      <c r="W180" s="91"/>
      <c r="X180" s="89" t="str">
        <f>IFERROR(VLOOKUP(X179,tbCal2[],2,FALSE),"")</f>
        <v/>
      </c>
      <c r="Y180" s="90"/>
      <c r="Z180" s="90"/>
      <c r="AA180" s="90"/>
      <c r="AB180" s="91"/>
      <c r="AC180" s="89" t="str">
        <f>IFERROR(VLOOKUP(AC179,tbCal2[],2,FALSE),"")</f>
        <v/>
      </c>
      <c r="AD180" s="90"/>
      <c r="AE180" s="90"/>
      <c r="AF180" s="90"/>
      <c r="AG180" s="91"/>
      <c r="AH180" s="89" t="str">
        <f>IFERROR(VLOOKUP(AH179,tbCal2[],2,FALSE),"")</f>
        <v/>
      </c>
      <c r="AI180" s="90"/>
      <c r="AJ180" s="90"/>
      <c r="AK180" s="90"/>
      <c r="AL180" s="91"/>
    </row>
    <row r="181" spans="1:38" ht="15" x14ac:dyDescent="0.35">
      <c r="A181" s="19"/>
      <c r="C181" s="86">
        <f t="shared" ref="C181" si="439">_xlfn.ISOWEEKNUM(D181)</f>
        <v>36</v>
      </c>
      <c r="D181" s="14">
        <f>D179+7</f>
        <v>45173</v>
      </c>
      <c r="E181" s="88" t="str">
        <f>IFERROR(VLOOKUP(D181,tbCal1[],2,FALSE),"")</f>
        <v/>
      </c>
      <c r="F181" s="88"/>
      <c r="G181" s="88"/>
      <c r="H181" s="88"/>
      <c r="I181" s="14">
        <f>I179+7</f>
        <v>45174</v>
      </c>
      <c r="J181" s="88" t="str">
        <f>IFERROR(VLOOKUP(I181,tbCal1[],2,FALSE),"")</f>
        <v/>
      </c>
      <c r="K181" s="88"/>
      <c r="L181" s="88"/>
      <c r="M181" s="88"/>
      <c r="N181" s="14">
        <f>N179+7</f>
        <v>45175</v>
      </c>
      <c r="O181" s="88" t="str">
        <f>IFERROR(VLOOKUP(N181,tbCal1[],2,FALSE),"")</f>
        <v/>
      </c>
      <c r="P181" s="88"/>
      <c r="Q181" s="88"/>
      <c r="R181" s="88"/>
      <c r="S181" s="14">
        <f>S179+7</f>
        <v>45176</v>
      </c>
      <c r="T181" s="88" t="str">
        <f>IFERROR(VLOOKUP(S181,tbCal1[],2,FALSE),"")</f>
        <v/>
      </c>
      <c r="U181" s="88"/>
      <c r="V181" s="88"/>
      <c r="W181" s="88"/>
      <c r="X181" s="14">
        <f>X179+7</f>
        <v>45177</v>
      </c>
      <c r="Y181" s="88" t="str">
        <f>IFERROR(VLOOKUP(X181,tbCal1[],2,FALSE),"")</f>
        <v/>
      </c>
      <c r="Z181" s="88"/>
      <c r="AA181" s="88"/>
      <c r="AB181" s="88"/>
      <c r="AC181" s="14">
        <f>AC179+7</f>
        <v>45178</v>
      </c>
      <c r="AD181" s="88" t="str">
        <f>IFERROR(VLOOKUP(AC181,tbCal1[],2,FALSE),"")</f>
        <v/>
      </c>
      <c r="AE181" s="88"/>
      <c r="AF181" s="88"/>
      <c r="AG181" s="88"/>
      <c r="AH181" s="14">
        <f>AH179+7</f>
        <v>45179</v>
      </c>
      <c r="AI181" s="88" t="str">
        <f>IFERROR(VLOOKUP(AH181,tbCal1[],2,FALSE),"")</f>
        <v/>
      </c>
      <c r="AJ181" s="88"/>
      <c r="AK181" s="88"/>
      <c r="AL181" s="88"/>
    </row>
    <row r="182" spans="1:38" ht="46.2" x14ac:dyDescent="0.7">
      <c r="A182" s="24"/>
      <c r="C182" s="87"/>
      <c r="D182" s="89" t="str">
        <f>IFERROR(VLOOKUP(D181,tbCal2[],2,FALSE),"")</f>
        <v/>
      </c>
      <c r="E182" s="90"/>
      <c r="F182" s="90"/>
      <c r="G182" s="90"/>
      <c r="H182" s="91"/>
      <c r="I182" s="89" t="str">
        <f>IFERROR(VLOOKUP(I181,tbCal2[],2,FALSE),"")</f>
        <v/>
      </c>
      <c r="J182" s="90"/>
      <c r="K182" s="90"/>
      <c r="L182" s="90"/>
      <c r="M182" s="91"/>
      <c r="N182" s="89" t="str">
        <f>IFERROR(VLOOKUP(N181,tbCal2[],2,FALSE),"")</f>
        <v/>
      </c>
      <c r="O182" s="90"/>
      <c r="P182" s="90"/>
      <c r="Q182" s="90"/>
      <c r="R182" s="91"/>
      <c r="S182" s="89" t="str">
        <f>IFERROR(VLOOKUP(S181,tbCal2[],2,FALSE),"")</f>
        <v/>
      </c>
      <c r="T182" s="90"/>
      <c r="U182" s="90"/>
      <c r="V182" s="90"/>
      <c r="W182" s="91"/>
      <c r="X182" s="89" t="str">
        <f>IFERROR(VLOOKUP(X181,tbCal2[],2,FALSE),"")</f>
        <v/>
      </c>
      <c r="Y182" s="90"/>
      <c r="Z182" s="90"/>
      <c r="AA182" s="90"/>
      <c r="AB182" s="91"/>
      <c r="AC182" s="89" t="str">
        <f>IFERROR(VLOOKUP(AC181,tbCal2[],2,FALSE),"")</f>
        <v/>
      </c>
      <c r="AD182" s="90"/>
      <c r="AE182" s="90"/>
      <c r="AF182" s="90"/>
      <c r="AG182" s="91"/>
      <c r="AH182" s="89" t="str">
        <f>IFERROR(VLOOKUP(AH181,tbCal2[],2,FALSE),"")</f>
        <v/>
      </c>
      <c r="AI182" s="90"/>
      <c r="AJ182" s="90"/>
      <c r="AK182" s="90"/>
      <c r="AL182" s="91"/>
    </row>
    <row r="183" spans="1:38" ht="15" x14ac:dyDescent="0.35">
      <c r="A183" s="19"/>
      <c r="C183" s="86">
        <f t="shared" ref="C183" si="440">_xlfn.ISOWEEKNUM(D183)</f>
        <v>37</v>
      </c>
      <c r="D183" s="14">
        <f t="shared" ref="D183" si="441">D181+7</f>
        <v>45180</v>
      </c>
      <c r="E183" s="88" t="str">
        <f>IFERROR(VLOOKUP(D183,tbCal1[],2,FALSE),"")</f>
        <v/>
      </c>
      <c r="F183" s="88"/>
      <c r="G183" s="88"/>
      <c r="H183" s="88"/>
      <c r="I183" s="14">
        <f t="shared" ref="I183" si="442">I181+7</f>
        <v>45181</v>
      </c>
      <c r="J183" s="88" t="str">
        <f>IFERROR(VLOOKUP(I183,tbCal1[],2,FALSE),"")</f>
        <v/>
      </c>
      <c r="K183" s="88"/>
      <c r="L183" s="88"/>
      <c r="M183" s="88"/>
      <c r="N183" s="14">
        <f t="shared" ref="N183" si="443">N181+7</f>
        <v>45182</v>
      </c>
      <c r="O183" s="88" t="str">
        <f>IFERROR(VLOOKUP(N183,tbCal1[],2,FALSE),"")</f>
        <v/>
      </c>
      <c r="P183" s="88"/>
      <c r="Q183" s="88"/>
      <c r="R183" s="88"/>
      <c r="S183" s="14">
        <f t="shared" ref="S183" si="444">S181+7</f>
        <v>45183</v>
      </c>
      <c r="T183" s="88" t="str">
        <f>IFERROR(VLOOKUP(S183,tbCal1[],2,FALSE),"")</f>
        <v/>
      </c>
      <c r="U183" s="88"/>
      <c r="V183" s="88"/>
      <c r="W183" s="88"/>
      <c r="X183" s="14">
        <f t="shared" ref="X183" si="445">X181+7</f>
        <v>45184</v>
      </c>
      <c r="Y183" s="88" t="str">
        <f>IFERROR(VLOOKUP(X183,tbCal1[],2,FALSE),"")</f>
        <v/>
      </c>
      <c r="Z183" s="88"/>
      <c r="AA183" s="88"/>
      <c r="AB183" s="88"/>
      <c r="AC183" s="14">
        <f t="shared" ref="AC183" si="446">AC181+7</f>
        <v>45185</v>
      </c>
      <c r="AD183" s="88" t="str">
        <f>IFERROR(VLOOKUP(AC183,tbCal1[],2,FALSE),"")</f>
        <v/>
      </c>
      <c r="AE183" s="88"/>
      <c r="AF183" s="88"/>
      <c r="AG183" s="88"/>
      <c r="AH183" s="14">
        <f t="shared" ref="AH183" si="447">AH181+7</f>
        <v>45186</v>
      </c>
      <c r="AI183" s="88" t="str">
        <f>IFERROR(VLOOKUP(AH183,tbCal1[],2,FALSE),"")</f>
        <v/>
      </c>
      <c r="AJ183" s="88"/>
      <c r="AK183" s="88"/>
      <c r="AL183" s="88"/>
    </row>
    <row r="184" spans="1:38" ht="46.2" x14ac:dyDescent="0.7">
      <c r="A184" s="24"/>
      <c r="C184" s="87"/>
      <c r="D184" s="89" t="str">
        <f>IFERROR(VLOOKUP(D183,tbCal2[],2,FALSE),"")</f>
        <v/>
      </c>
      <c r="E184" s="90"/>
      <c r="F184" s="90"/>
      <c r="G184" s="90"/>
      <c r="H184" s="91"/>
      <c r="I184" s="89" t="str">
        <f>IFERROR(VLOOKUP(I183,tbCal2[],2,FALSE),"")</f>
        <v/>
      </c>
      <c r="J184" s="90"/>
      <c r="K184" s="90"/>
      <c r="L184" s="90"/>
      <c r="M184" s="91"/>
      <c r="N184" s="89" t="str">
        <f>IFERROR(VLOOKUP(N183,tbCal2[],2,FALSE),"")</f>
        <v/>
      </c>
      <c r="O184" s="90"/>
      <c r="P184" s="90"/>
      <c r="Q184" s="90"/>
      <c r="R184" s="91"/>
      <c r="S184" s="89" t="str">
        <f>IFERROR(VLOOKUP(S183,tbCal2[],2,FALSE),"")</f>
        <v/>
      </c>
      <c r="T184" s="90"/>
      <c r="U184" s="90"/>
      <c r="V184" s="90"/>
      <c r="W184" s="91"/>
      <c r="X184" s="89" t="str">
        <f>IFERROR(VLOOKUP(X183,tbCal2[],2,FALSE),"")</f>
        <v/>
      </c>
      <c r="Y184" s="90"/>
      <c r="Z184" s="90"/>
      <c r="AA184" s="90"/>
      <c r="AB184" s="91"/>
      <c r="AC184" s="89" t="str">
        <f>IFERROR(VLOOKUP(AC183,tbCal2[],2,FALSE),"")</f>
        <v/>
      </c>
      <c r="AD184" s="90"/>
      <c r="AE184" s="90"/>
      <c r="AF184" s="90"/>
      <c r="AG184" s="91"/>
      <c r="AH184" s="89" t="str">
        <f>IFERROR(VLOOKUP(AH183,tbCal2[],2,FALSE),"")</f>
        <v/>
      </c>
      <c r="AI184" s="90"/>
      <c r="AJ184" s="90"/>
      <c r="AK184" s="90"/>
      <c r="AL184" s="91"/>
    </row>
    <row r="185" spans="1:38" ht="15" x14ac:dyDescent="0.35">
      <c r="A185" s="19"/>
      <c r="C185" s="86">
        <f t="shared" ref="C185" si="448">_xlfn.ISOWEEKNUM(D185)</f>
        <v>38</v>
      </c>
      <c r="D185" s="14">
        <f t="shared" ref="D185" si="449">D183+7</f>
        <v>45187</v>
      </c>
      <c r="E185" s="88" t="str">
        <f>IFERROR(VLOOKUP(D185,tbCal1[],2,FALSE),"")</f>
        <v/>
      </c>
      <c r="F185" s="88"/>
      <c r="G185" s="88"/>
      <c r="H185" s="88"/>
      <c r="I185" s="14">
        <f t="shared" ref="I185" si="450">I183+7</f>
        <v>45188</v>
      </c>
      <c r="J185" s="88" t="str">
        <f>IFERROR(VLOOKUP(I185,tbCal1[],2,FALSE),"")</f>
        <v/>
      </c>
      <c r="K185" s="88"/>
      <c r="L185" s="88"/>
      <c r="M185" s="88"/>
      <c r="N185" s="14">
        <f t="shared" ref="N185" si="451">N183+7</f>
        <v>45189</v>
      </c>
      <c r="O185" s="88" t="str">
        <f>IFERROR(VLOOKUP(N185,tbCal1[],2,FALSE),"")</f>
        <v/>
      </c>
      <c r="P185" s="88"/>
      <c r="Q185" s="88"/>
      <c r="R185" s="88"/>
      <c r="S185" s="14">
        <f t="shared" ref="S185" si="452">S183+7</f>
        <v>45190</v>
      </c>
      <c r="T185" s="88" t="str">
        <f>IFERROR(VLOOKUP(S185,tbCal1[],2,FALSE),"")</f>
        <v/>
      </c>
      <c r="U185" s="88"/>
      <c r="V185" s="88"/>
      <c r="W185" s="88"/>
      <c r="X185" s="14">
        <f t="shared" ref="X185" si="453">X183+7</f>
        <v>45191</v>
      </c>
      <c r="Y185" s="88" t="str">
        <f>IFERROR(VLOOKUP(X185,tbCal1[],2,FALSE),"")</f>
        <v/>
      </c>
      <c r="Z185" s="88"/>
      <c r="AA185" s="88"/>
      <c r="AB185" s="88"/>
      <c r="AC185" s="14">
        <f t="shared" ref="AC185" si="454">AC183+7</f>
        <v>45192</v>
      </c>
      <c r="AD185" s="88" t="str">
        <f>IFERROR(VLOOKUP(AC185,tbCal1[],2,FALSE),"")</f>
        <v/>
      </c>
      <c r="AE185" s="88"/>
      <c r="AF185" s="88"/>
      <c r="AG185" s="88"/>
      <c r="AH185" s="14">
        <f t="shared" ref="AH185" si="455">AH183+7</f>
        <v>45193</v>
      </c>
      <c r="AI185" s="88" t="str">
        <f>IFERROR(VLOOKUP(AH185,tbCal1[],2,FALSE),"")</f>
        <v/>
      </c>
      <c r="AJ185" s="88"/>
      <c r="AK185" s="88"/>
      <c r="AL185" s="88"/>
    </row>
    <row r="186" spans="1:38" ht="46.2" x14ac:dyDescent="0.7">
      <c r="A186" s="24"/>
      <c r="C186" s="87"/>
      <c r="D186" s="89" t="str">
        <f>IFERROR(VLOOKUP(D185,tbCal2[],2,FALSE),"")</f>
        <v/>
      </c>
      <c r="E186" s="90"/>
      <c r="F186" s="90"/>
      <c r="G186" s="90"/>
      <c r="H186" s="91"/>
      <c r="I186" s="89" t="str">
        <f>IFERROR(VLOOKUP(I185,tbCal2[],2,FALSE),"")</f>
        <v/>
      </c>
      <c r="J186" s="90"/>
      <c r="K186" s="90"/>
      <c r="L186" s="90"/>
      <c r="M186" s="91"/>
      <c r="N186" s="89" t="str">
        <f>IFERROR(VLOOKUP(N185,tbCal2[],2,FALSE),"")</f>
        <v/>
      </c>
      <c r="O186" s="90"/>
      <c r="P186" s="90"/>
      <c r="Q186" s="90"/>
      <c r="R186" s="91"/>
      <c r="S186" s="89" t="str">
        <f>IFERROR(VLOOKUP(S185,tbCal2[],2,FALSE),"")</f>
        <v/>
      </c>
      <c r="T186" s="90"/>
      <c r="U186" s="90"/>
      <c r="V186" s="90"/>
      <c r="W186" s="91"/>
      <c r="X186" s="89" t="str">
        <f>IFERROR(VLOOKUP(X185,tbCal2[],2,FALSE),"")</f>
        <v/>
      </c>
      <c r="Y186" s="90"/>
      <c r="Z186" s="90"/>
      <c r="AA186" s="90"/>
      <c r="AB186" s="91"/>
      <c r="AC186" s="89" t="str">
        <f>IFERROR(VLOOKUP(AC185,tbCal2[],2,FALSE),"")</f>
        <v/>
      </c>
      <c r="AD186" s="90"/>
      <c r="AE186" s="90"/>
      <c r="AF186" s="90"/>
      <c r="AG186" s="91"/>
      <c r="AH186" s="89" t="str">
        <f>IFERROR(VLOOKUP(AH185,tbCal2[],2,FALSE),"")</f>
        <v/>
      </c>
      <c r="AI186" s="90"/>
      <c r="AJ186" s="90"/>
      <c r="AK186" s="90"/>
      <c r="AL186" s="91"/>
    </row>
    <row r="187" spans="1:38" ht="15" x14ac:dyDescent="0.35">
      <c r="A187" s="19"/>
      <c r="C187" s="86">
        <f t="shared" ref="C187" si="456">_xlfn.ISOWEEKNUM(D187)</f>
        <v>39</v>
      </c>
      <c r="D187" s="14">
        <f t="shared" ref="D187" si="457">D185+7</f>
        <v>45194</v>
      </c>
      <c r="E187" s="88" t="str">
        <f>IFERROR(VLOOKUP(D187,tbCal1[],2,FALSE),"")</f>
        <v/>
      </c>
      <c r="F187" s="88"/>
      <c r="G187" s="88"/>
      <c r="H187" s="88"/>
      <c r="I187" s="14">
        <f t="shared" ref="I187" si="458">I185+7</f>
        <v>45195</v>
      </c>
      <c r="J187" s="88" t="str">
        <f>IFERROR(VLOOKUP(I187,tbCal1[],2,FALSE),"")</f>
        <v/>
      </c>
      <c r="K187" s="88"/>
      <c r="L187" s="88"/>
      <c r="M187" s="88"/>
      <c r="N187" s="14">
        <f t="shared" ref="N187" si="459">N185+7</f>
        <v>45196</v>
      </c>
      <c r="O187" s="88" t="str">
        <f>IFERROR(VLOOKUP(N187,tbCal1[],2,FALSE),"")</f>
        <v/>
      </c>
      <c r="P187" s="88"/>
      <c r="Q187" s="88"/>
      <c r="R187" s="88"/>
      <c r="S187" s="14">
        <f t="shared" ref="S187" si="460">S185+7</f>
        <v>45197</v>
      </c>
      <c r="T187" s="88" t="str">
        <f>IFERROR(VLOOKUP(S187,tbCal1[],2,FALSE),"")</f>
        <v/>
      </c>
      <c r="U187" s="88"/>
      <c r="V187" s="88"/>
      <c r="W187" s="88"/>
      <c r="X187" s="14">
        <f t="shared" ref="X187" si="461">X185+7</f>
        <v>45198</v>
      </c>
      <c r="Y187" s="88" t="str">
        <f>IFERROR(VLOOKUP(X187,tbCal1[],2,FALSE),"")</f>
        <v/>
      </c>
      <c r="Z187" s="88"/>
      <c r="AA187" s="88"/>
      <c r="AB187" s="88"/>
      <c r="AC187" s="14">
        <f t="shared" ref="AC187" si="462">AC185+7</f>
        <v>45199</v>
      </c>
      <c r="AD187" s="88" t="str">
        <f>IFERROR(VLOOKUP(AC187,tbCal1[],2,FALSE),"")</f>
        <v/>
      </c>
      <c r="AE187" s="88"/>
      <c r="AF187" s="88"/>
      <c r="AG187" s="88"/>
      <c r="AH187" s="14">
        <f t="shared" ref="AH187" si="463">AH185+7</f>
        <v>45200</v>
      </c>
      <c r="AI187" s="88" t="str">
        <f>IFERROR(VLOOKUP(AH187,tbCal1[],2,FALSE),"")</f>
        <v/>
      </c>
      <c r="AJ187" s="88"/>
      <c r="AK187" s="88"/>
      <c r="AL187" s="88"/>
    </row>
    <row r="188" spans="1:38" ht="46.2" x14ac:dyDescent="0.7">
      <c r="A188" s="24"/>
      <c r="C188" s="87"/>
      <c r="D188" s="89" t="str">
        <f>IFERROR(VLOOKUP(D187,tbCal2[],2,FALSE),"")</f>
        <v/>
      </c>
      <c r="E188" s="90"/>
      <c r="F188" s="90"/>
      <c r="G188" s="90"/>
      <c r="H188" s="91"/>
      <c r="I188" s="89" t="str">
        <f>IFERROR(VLOOKUP(I187,tbCal2[],2,FALSE),"")</f>
        <v/>
      </c>
      <c r="J188" s="90"/>
      <c r="K188" s="90"/>
      <c r="L188" s="90"/>
      <c r="M188" s="91"/>
      <c r="N188" s="89" t="str">
        <f>IFERROR(VLOOKUP(N187,tbCal2[],2,FALSE),"")</f>
        <v/>
      </c>
      <c r="O188" s="90"/>
      <c r="P188" s="90"/>
      <c r="Q188" s="90"/>
      <c r="R188" s="91"/>
      <c r="S188" s="89" t="str">
        <f>IFERROR(VLOOKUP(S187,tbCal2[],2,FALSE),"")</f>
        <v/>
      </c>
      <c r="T188" s="90"/>
      <c r="U188" s="90"/>
      <c r="V188" s="90"/>
      <c r="W188" s="91"/>
      <c r="X188" s="89" t="str">
        <f>IFERROR(VLOOKUP(X187,tbCal2[],2,FALSE),"")</f>
        <v/>
      </c>
      <c r="Y188" s="90"/>
      <c r="Z188" s="90"/>
      <c r="AA188" s="90"/>
      <c r="AB188" s="91"/>
      <c r="AC188" s="89" t="str">
        <f>IFERROR(VLOOKUP(AC187,tbCal2[],2,FALSE),"")</f>
        <v/>
      </c>
      <c r="AD188" s="90"/>
      <c r="AE188" s="90"/>
      <c r="AF188" s="90"/>
      <c r="AG188" s="91"/>
      <c r="AH188" s="89" t="str">
        <f>IFERROR(VLOOKUP(AH187,tbCal2[],2,FALSE),"")</f>
        <v/>
      </c>
      <c r="AI188" s="90"/>
      <c r="AJ188" s="90"/>
      <c r="AK188" s="90"/>
      <c r="AL188" s="91"/>
    </row>
    <row r="189" spans="1:38" ht="15" x14ac:dyDescent="0.35">
      <c r="A189" s="19"/>
      <c r="C189" s="86">
        <f t="shared" ref="C189" si="464">_xlfn.ISOWEEKNUM(D189)</f>
        <v>40</v>
      </c>
      <c r="D189" s="14">
        <f t="shared" ref="D189" si="465">D187+7</f>
        <v>45201</v>
      </c>
      <c r="E189" s="88" t="str">
        <f>IFERROR(VLOOKUP(D189,tbCal1[],2,FALSE),"")</f>
        <v/>
      </c>
      <c r="F189" s="88"/>
      <c r="G189" s="88"/>
      <c r="H189" s="88"/>
      <c r="I189" s="14">
        <f t="shared" ref="I189" si="466">I187+7</f>
        <v>45202</v>
      </c>
      <c r="J189" s="88" t="str">
        <f>IFERROR(VLOOKUP(I189,tbCal1[],2,FALSE),"")</f>
        <v/>
      </c>
      <c r="K189" s="88"/>
      <c r="L189" s="88"/>
      <c r="M189" s="88"/>
      <c r="N189" s="14">
        <f t="shared" ref="N189" si="467">N187+7</f>
        <v>45203</v>
      </c>
      <c r="O189" s="88" t="str">
        <f>IFERROR(VLOOKUP(N189,tbCal1[],2,FALSE),"")</f>
        <v/>
      </c>
      <c r="P189" s="88"/>
      <c r="Q189" s="88"/>
      <c r="R189" s="88"/>
      <c r="S189" s="14">
        <f t="shared" ref="S189" si="468">S187+7</f>
        <v>45204</v>
      </c>
      <c r="T189" s="88" t="str">
        <f>IFERROR(VLOOKUP(S189,tbCal1[],2,FALSE),"")</f>
        <v/>
      </c>
      <c r="U189" s="88"/>
      <c r="V189" s="88"/>
      <c r="W189" s="88"/>
      <c r="X189" s="14">
        <f t="shared" ref="X189" si="469">X187+7</f>
        <v>45205</v>
      </c>
      <c r="Y189" s="88" t="str">
        <f>IFERROR(VLOOKUP(X189,tbCal1[],2,FALSE),"")</f>
        <v/>
      </c>
      <c r="Z189" s="88"/>
      <c r="AA189" s="88"/>
      <c r="AB189" s="88"/>
      <c r="AC189" s="14">
        <f t="shared" ref="AC189" si="470">AC187+7</f>
        <v>45206</v>
      </c>
      <c r="AD189" s="88" t="str">
        <f>IFERROR(VLOOKUP(AC189,tbCal1[],2,FALSE),"")</f>
        <v/>
      </c>
      <c r="AE189" s="88"/>
      <c r="AF189" s="88"/>
      <c r="AG189" s="88"/>
      <c r="AH189" s="14">
        <f t="shared" ref="AH189" si="471">AH187+7</f>
        <v>45207</v>
      </c>
      <c r="AI189" s="88" t="str">
        <f>IFERROR(VLOOKUP(AH189,tbCal1[],2,FALSE),"")</f>
        <v/>
      </c>
      <c r="AJ189" s="88"/>
      <c r="AK189" s="88"/>
      <c r="AL189" s="88"/>
    </row>
    <row r="190" spans="1:38" ht="46.2" x14ac:dyDescent="0.7">
      <c r="A190" s="24"/>
      <c r="C190" s="87"/>
      <c r="D190" s="89" t="str">
        <f>IFERROR(VLOOKUP(D189,tbCal2[],2,FALSE),"")</f>
        <v/>
      </c>
      <c r="E190" s="90"/>
      <c r="F190" s="90"/>
      <c r="G190" s="90"/>
      <c r="H190" s="91"/>
      <c r="I190" s="89" t="str">
        <f>IFERROR(VLOOKUP(I189,tbCal2[],2,FALSE),"")</f>
        <v/>
      </c>
      <c r="J190" s="90"/>
      <c r="K190" s="90"/>
      <c r="L190" s="90"/>
      <c r="M190" s="91"/>
      <c r="N190" s="89" t="str">
        <f>IFERROR(VLOOKUP(N189,tbCal2[],2,FALSE),"")</f>
        <v/>
      </c>
      <c r="O190" s="90"/>
      <c r="P190" s="90"/>
      <c r="Q190" s="90"/>
      <c r="R190" s="91"/>
      <c r="S190" s="89" t="str">
        <f>IFERROR(VLOOKUP(S189,tbCal2[],2,FALSE),"")</f>
        <v/>
      </c>
      <c r="T190" s="90"/>
      <c r="U190" s="90"/>
      <c r="V190" s="90"/>
      <c r="W190" s="91"/>
      <c r="X190" s="89" t="str">
        <f>IFERROR(VLOOKUP(X189,tbCal2[],2,FALSE),"")</f>
        <v/>
      </c>
      <c r="Y190" s="90"/>
      <c r="Z190" s="90"/>
      <c r="AA190" s="90"/>
      <c r="AB190" s="91"/>
      <c r="AC190" s="89" t="str">
        <f>IFERROR(VLOOKUP(AC189,tbCal2[],2,FALSE),"")</f>
        <v/>
      </c>
      <c r="AD190" s="90"/>
      <c r="AE190" s="90"/>
      <c r="AF190" s="90"/>
      <c r="AG190" s="91"/>
      <c r="AH190" s="89" t="str">
        <f>IFERROR(VLOOKUP(AH189,tbCal2[],2,FALSE),"")</f>
        <v/>
      </c>
      <c r="AI190" s="90"/>
      <c r="AJ190" s="90"/>
      <c r="AK190" s="90"/>
      <c r="AL190" s="91"/>
    </row>
    <row r="191" spans="1:38" ht="19.2" x14ac:dyDescent="0.45">
      <c r="A191" s="18">
        <v>10</v>
      </c>
      <c r="D191" s="92" t="str">
        <f>VLOOKUP(A191-1,xCal,6)</f>
        <v>SEPTEMBER 2023</v>
      </c>
      <c r="E191" s="92"/>
      <c r="F191" s="92"/>
      <c r="G191" s="92"/>
      <c r="H191" s="92"/>
      <c r="I191" s="92"/>
      <c r="J191" s="92"/>
      <c r="K191" s="8"/>
      <c r="L191"/>
      <c r="M191"/>
      <c r="N191"/>
      <c r="O191"/>
      <c r="P191"/>
      <c r="Q191"/>
      <c r="R191"/>
      <c r="S191"/>
      <c r="T191"/>
      <c r="U191"/>
      <c r="V191"/>
      <c r="W191"/>
      <c r="X191"/>
      <c r="Y191"/>
      <c r="Z191"/>
      <c r="AA191"/>
      <c r="AB191"/>
      <c r="AC191"/>
      <c r="AD191"/>
      <c r="AE191"/>
      <c r="AF191" s="92" t="str">
        <f>VLOOKUP(A191+1,xCal,6)</f>
        <v>NOVEMBER 2023</v>
      </c>
      <c r="AG191" s="92"/>
      <c r="AH191" s="92"/>
      <c r="AI191" s="92"/>
      <c r="AJ191" s="92"/>
      <c r="AK191" s="92"/>
      <c r="AL191" s="92"/>
    </row>
    <row r="192" spans="1:38" x14ac:dyDescent="0.25">
      <c r="A192" s="21"/>
      <c r="B192" s="21"/>
      <c r="C192" s="21"/>
      <c r="D192" s="20" t="s">
        <v>8</v>
      </c>
      <c r="E192" s="20" t="s">
        <v>9</v>
      </c>
      <c r="F192" s="20" t="s">
        <v>10</v>
      </c>
      <c r="G192" s="20" t="s">
        <v>11</v>
      </c>
      <c r="H192" s="20" t="s">
        <v>12</v>
      </c>
      <c r="I192" s="20" t="s">
        <v>13</v>
      </c>
      <c r="J192" s="20" t="s">
        <v>14</v>
      </c>
      <c r="K192" s="21"/>
      <c r="L192" s="93" t="str">
        <f>VLOOKUP(A191,xCal,6)</f>
        <v>OKTOBER 2023</v>
      </c>
      <c r="M192" s="93"/>
      <c r="N192" s="93"/>
      <c r="O192" s="93"/>
      <c r="P192" s="93"/>
      <c r="Q192" s="93"/>
      <c r="R192" s="93"/>
      <c r="S192" s="93"/>
      <c r="T192" s="93"/>
      <c r="U192" s="93"/>
      <c r="V192" s="93"/>
      <c r="W192" s="93"/>
      <c r="X192" s="93"/>
      <c r="Y192" s="93"/>
      <c r="Z192" s="93"/>
      <c r="AA192" s="93"/>
      <c r="AB192" s="93"/>
      <c r="AC192" s="93"/>
      <c r="AD192" s="93"/>
      <c r="AE192" s="21"/>
      <c r="AF192" s="20" t="s">
        <v>8</v>
      </c>
      <c r="AG192" s="20" t="s">
        <v>9</v>
      </c>
      <c r="AH192" s="20" t="s">
        <v>10</v>
      </c>
      <c r="AI192" s="20" t="s">
        <v>11</v>
      </c>
      <c r="AJ192" s="20" t="s">
        <v>12</v>
      </c>
      <c r="AK192" s="20" t="s">
        <v>13</v>
      </c>
      <c r="AL192" s="20" t="s">
        <v>14</v>
      </c>
    </row>
    <row r="193" spans="1:38" x14ac:dyDescent="0.25">
      <c r="A193" s="21"/>
      <c r="B193" s="21"/>
      <c r="C193" s="21"/>
      <c r="D193" s="12">
        <f>VLOOKUP(A191-1,xCal,2)+INDEX(Indstillinger!U$5:U$18,A191)</f>
        <v>45166</v>
      </c>
      <c r="E193" s="12">
        <f>D193+1</f>
        <v>45167</v>
      </c>
      <c r="F193" s="12">
        <f t="shared" ref="F193" si="472">E193+1</f>
        <v>45168</v>
      </c>
      <c r="G193" s="12">
        <f t="shared" ref="G193" si="473">F193+1</f>
        <v>45169</v>
      </c>
      <c r="H193" s="12">
        <f t="shared" ref="H193" si="474">G193+1</f>
        <v>45170</v>
      </c>
      <c r="I193" s="12">
        <f t="shared" ref="I193" si="475">H193+1</f>
        <v>45171</v>
      </c>
      <c r="J193" s="12">
        <f t="shared" ref="J193" si="476">I193+1</f>
        <v>45172</v>
      </c>
      <c r="K193" s="21"/>
      <c r="L193" s="93"/>
      <c r="M193" s="93"/>
      <c r="N193" s="93"/>
      <c r="O193" s="93"/>
      <c r="P193" s="93"/>
      <c r="Q193" s="93"/>
      <c r="R193" s="93"/>
      <c r="S193" s="93"/>
      <c r="T193" s="93"/>
      <c r="U193" s="93"/>
      <c r="V193" s="93"/>
      <c r="W193" s="93"/>
      <c r="X193" s="93"/>
      <c r="Y193" s="93"/>
      <c r="Z193" s="93"/>
      <c r="AA193" s="93"/>
      <c r="AB193" s="93"/>
      <c r="AC193" s="93"/>
      <c r="AD193" s="93"/>
      <c r="AE193" s="21"/>
      <c r="AF193" s="12">
        <f>VLOOKUP(A191+1,xCal,2)+INDEX(Indstillinger!U$5:U$18,A191+2)</f>
        <v>45229</v>
      </c>
      <c r="AG193" s="12">
        <f>AF193+1</f>
        <v>45230</v>
      </c>
      <c r="AH193" s="12">
        <f t="shared" ref="AH193" si="477">AG193+1</f>
        <v>45231</v>
      </c>
      <c r="AI193" s="12">
        <f t="shared" ref="AI193" si="478">AH193+1</f>
        <v>45232</v>
      </c>
      <c r="AJ193" s="12">
        <f t="shared" ref="AJ193" si="479">AI193+1</f>
        <v>45233</v>
      </c>
      <c r="AK193" s="12">
        <f t="shared" ref="AK193" si="480">AJ193+1</f>
        <v>45234</v>
      </c>
      <c r="AL193" s="12">
        <f t="shared" ref="AL193" si="481">AK193+1</f>
        <v>45235</v>
      </c>
    </row>
    <row r="194" spans="1:38" x14ac:dyDescent="0.25">
      <c r="A194" s="21"/>
      <c r="B194" s="21"/>
      <c r="C194" s="21"/>
      <c r="D194" s="12">
        <f>D193+7</f>
        <v>45173</v>
      </c>
      <c r="E194" s="12">
        <f t="shared" ref="E194:J194" si="482">E193+7</f>
        <v>45174</v>
      </c>
      <c r="F194" s="12">
        <f t="shared" si="482"/>
        <v>45175</v>
      </c>
      <c r="G194" s="12">
        <f t="shared" si="482"/>
        <v>45176</v>
      </c>
      <c r="H194" s="12">
        <f t="shared" si="482"/>
        <v>45177</v>
      </c>
      <c r="I194" s="12">
        <f t="shared" si="482"/>
        <v>45178</v>
      </c>
      <c r="J194" s="12">
        <f t="shared" si="482"/>
        <v>45179</v>
      </c>
      <c r="K194" s="21"/>
      <c r="L194" s="93"/>
      <c r="M194" s="93"/>
      <c r="N194" s="93"/>
      <c r="O194" s="93"/>
      <c r="P194" s="93"/>
      <c r="Q194" s="93"/>
      <c r="R194" s="93"/>
      <c r="S194" s="93"/>
      <c r="T194" s="93"/>
      <c r="U194" s="93"/>
      <c r="V194" s="93"/>
      <c r="W194" s="93"/>
      <c r="X194" s="93"/>
      <c r="Y194" s="93"/>
      <c r="Z194" s="93"/>
      <c r="AA194" s="93"/>
      <c r="AB194" s="93"/>
      <c r="AC194" s="93"/>
      <c r="AD194" s="93"/>
      <c r="AE194" s="21"/>
      <c r="AF194" s="12">
        <f>AF193+7</f>
        <v>45236</v>
      </c>
      <c r="AG194" s="12">
        <f t="shared" ref="AG194:AL194" si="483">AG193+7</f>
        <v>45237</v>
      </c>
      <c r="AH194" s="12">
        <f t="shared" si="483"/>
        <v>45238</v>
      </c>
      <c r="AI194" s="12">
        <f t="shared" si="483"/>
        <v>45239</v>
      </c>
      <c r="AJ194" s="12">
        <f t="shared" si="483"/>
        <v>45240</v>
      </c>
      <c r="AK194" s="12">
        <f t="shared" si="483"/>
        <v>45241</v>
      </c>
      <c r="AL194" s="12">
        <f t="shared" si="483"/>
        <v>45242</v>
      </c>
    </row>
    <row r="195" spans="1:38" x14ac:dyDescent="0.25">
      <c r="A195" s="21"/>
      <c r="B195" s="21"/>
      <c r="C195" s="21"/>
      <c r="D195" s="12">
        <f t="shared" ref="D195:J195" si="484">D194+7</f>
        <v>45180</v>
      </c>
      <c r="E195" s="12">
        <f t="shared" si="484"/>
        <v>45181</v>
      </c>
      <c r="F195" s="12">
        <f t="shared" si="484"/>
        <v>45182</v>
      </c>
      <c r="G195" s="12">
        <f t="shared" si="484"/>
        <v>45183</v>
      </c>
      <c r="H195" s="12">
        <f t="shared" si="484"/>
        <v>45184</v>
      </c>
      <c r="I195" s="12">
        <f t="shared" si="484"/>
        <v>45185</v>
      </c>
      <c r="J195" s="12">
        <f t="shared" si="484"/>
        <v>45186</v>
      </c>
      <c r="K195" s="21"/>
      <c r="L195" s="93"/>
      <c r="M195" s="93"/>
      <c r="N195" s="93"/>
      <c r="O195" s="93"/>
      <c r="P195" s="93"/>
      <c r="Q195" s="93"/>
      <c r="R195" s="93"/>
      <c r="S195" s="93"/>
      <c r="T195" s="93"/>
      <c r="U195" s="93"/>
      <c r="V195" s="93"/>
      <c r="W195" s="93"/>
      <c r="X195" s="93"/>
      <c r="Y195" s="93"/>
      <c r="Z195" s="93"/>
      <c r="AA195" s="93"/>
      <c r="AB195" s="93"/>
      <c r="AC195" s="93"/>
      <c r="AD195" s="93"/>
      <c r="AE195" s="21"/>
      <c r="AF195" s="12">
        <f t="shared" ref="AF195:AL195" si="485">AF194+7</f>
        <v>45243</v>
      </c>
      <c r="AG195" s="12">
        <f t="shared" si="485"/>
        <v>45244</v>
      </c>
      <c r="AH195" s="12">
        <f t="shared" si="485"/>
        <v>45245</v>
      </c>
      <c r="AI195" s="12">
        <f t="shared" si="485"/>
        <v>45246</v>
      </c>
      <c r="AJ195" s="12">
        <f t="shared" si="485"/>
        <v>45247</v>
      </c>
      <c r="AK195" s="12">
        <f t="shared" si="485"/>
        <v>45248</v>
      </c>
      <c r="AL195" s="12">
        <f t="shared" si="485"/>
        <v>45249</v>
      </c>
    </row>
    <row r="196" spans="1:38" x14ac:dyDescent="0.25">
      <c r="A196" s="21"/>
      <c r="B196" s="21"/>
      <c r="C196" s="21"/>
      <c r="D196" s="12">
        <f t="shared" ref="D196:J196" si="486">D195+7</f>
        <v>45187</v>
      </c>
      <c r="E196" s="12">
        <f t="shared" si="486"/>
        <v>45188</v>
      </c>
      <c r="F196" s="12">
        <f t="shared" si="486"/>
        <v>45189</v>
      </c>
      <c r="G196" s="12">
        <f t="shared" si="486"/>
        <v>45190</v>
      </c>
      <c r="H196" s="12">
        <f t="shared" si="486"/>
        <v>45191</v>
      </c>
      <c r="I196" s="12">
        <f t="shared" si="486"/>
        <v>45192</v>
      </c>
      <c r="J196" s="12">
        <f t="shared" si="486"/>
        <v>45193</v>
      </c>
      <c r="K196" s="21"/>
      <c r="L196" s="93"/>
      <c r="M196" s="93"/>
      <c r="N196" s="93"/>
      <c r="O196" s="93"/>
      <c r="P196" s="93"/>
      <c r="Q196" s="93"/>
      <c r="R196" s="93"/>
      <c r="S196" s="93"/>
      <c r="T196" s="93"/>
      <c r="U196" s="93"/>
      <c r="V196" s="93"/>
      <c r="W196" s="93"/>
      <c r="X196" s="93"/>
      <c r="Y196" s="93"/>
      <c r="Z196" s="93"/>
      <c r="AA196" s="93"/>
      <c r="AB196" s="93"/>
      <c r="AC196" s="93"/>
      <c r="AD196" s="93"/>
      <c r="AE196" s="21"/>
      <c r="AF196" s="12">
        <f t="shared" ref="AF196:AL196" si="487">AF195+7</f>
        <v>45250</v>
      </c>
      <c r="AG196" s="12">
        <f t="shared" si="487"/>
        <v>45251</v>
      </c>
      <c r="AH196" s="12">
        <f t="shared" si="487"/>
        <v>45252</v>
      </c>
      <c r="AI196" s="12">
        <f t="shared" si="487"/>
        <v>45253</v>
      </c>
      <c r="AJ196" s="12">
        <f t="shared" si="487"/>
        <v>45254</v>
      </c>
      <c r="AK196" s="12">
        <f t="shared" si="487"/>
        <v>45255</v>
      </c>
      <c r="AL196" s="12">
        <f t="shared" si="487"/>
        <v>45256</v>
      </c>
    </row>
    <row r="197" spans="1:38" x14ac:dyDescent="0.25">
      <c r="A197" s="21"/>
      <c r="B197" s="21"/>
      <c r="C197" s="21"/>
      <c r="D197" s="12">
        <f t="shared" ref="D197:J197" si="488">D196+7</f>
        <v>45194</v>
      </c>
      <c r="E197" s="12">
        <f t="shared" si="488"/>
        <v>45195</v>
      </c>
      <c r="F197" s="12">
        <f t="shared" si="488"/>
        <v>45196</v>
      </c>
      <c r="G197" s="12">
        <f t="shared" si="488"/>
        <v>45197</v>
      </c>
      <c r="H197" s="12">
        <f t="shared" si="488"/>
        <v>45198</v>
      </c>
      <c r="I197" s="12">
        <f t="shared" si="488"/>
        <v>45199</v>
      </c>
      <c r="J197" s="12">
        <f t="shared" si="488"/>
        <v>45200</v>
      </c>
      <c r="K197" s="55"/>
      <c r="L197" s="93"/>
      <c r="M197" s="93"/>
      <c r="N197" s="93"/>
      <c r="O197" s="93"/>
      <c r="P197" s="93"/>
      <c r="Q197" s="93"/>
      <c r="R197" s="93"/>
      <c r="S197" s="93"/>
      <c r="T197" s="93"/>
      <c r="U197" s="93"/>
      <c r="V197" s="93"/>
      <c r="W197" s="93"/>
      <c r="X197" s="93"/>
      <c r="Y197" s="93"/>
      <c r="Z197" s="93"/>
      <c r="AA197" s="93"/>
      <c r="AB197" s="93"/>
      <c r="AC197" s="93"/>
      <c r="AD197" s="93"/>
      <c r="AE197" s="21"/>
      <c r="AF197" s="12">
        <f t="shared" ref="AF197:AL197" si="489">AF196+7</f>
        <v>45257</v>
      </c>
      <c r="AG197" s="12">
        <f t="shared" si="489"/>
        <v>45258</v>
      </c>
      <c r="AH197" s="12">
        <f t="shared" si="489"/>
        <v>45259</v>
      </c>
      <c r="AI197" s="12">
        <f t="shared" si="489"/>
        <v>45260</v>
      </c>
      <c r="AJ197" s="12">
        <f t="shared" si="489"/>
        <v>45261</v>
      </c>
      <c r="AK197" s="12">
        <f t="shared" si="489"/>
        <v>45262</v>
      </c>
      <c r="AL197" s="12">
        <f t="shared" si="489"/>
        <v>45263</v>
      </c>
    </row>
    <row r="198" spans="1:38" ht="19.2" x14ac:dyDescent="0.45">
      <c r="A198" s="25"/>
      <c r="B198" s="21"/>
      <c r="C198" s="21"/>
      <c r="D198" s="47">
        <f t="shared" ref="D198:J198" si="490">D197+7</f>
        <v>45201</v>
      </c>
      <c r="E198" s="47">
        <f t="shared" si="490"/>
        <v>45202</v>
      </c>
      <c r="F198" s="47">
        <f t="shared" si="490"/>
        <v>45203</v>
      </c>
      <c r="G198" s="47">
        <f t="shared" si="490"/>
        <v>45204</v>
      </c>
      <c r="H198" s="47">
        <f t="shared" si="490"/>
        <v>45205</v>
      </c>
      <c r="I198" s="47">
        <f t="shared" si="490"/>
        <v>45206</v>
      </c>
      <c r="J198" s="47">
        <f t="shared" si="490"/>
        <v>45207</v>
      </c>
      <c r="K198" s="56"/>
      <c r="L198" s="21"/>
      <c r="M198" s="22"/>
      <c r="N198" s="22"/>
      <c r="O198" s="22"/>
      <c r="P198" s="22"/>
      <c r="Q198" s="22"/>
      <c r="R198" s="22"/>
      <c r="S198" s="22"/>
      <c r="T198" s="22"/>
      <c r="U198" s="22"/>
      <c r="V198" s="22"/>
      <c r="W198" s="22"/>
      <c r="X198" s="22"/>
      <c r="Y198" s="22"/>
      <c r="Z198" s="22"/>
      <c r="AA198" s="22"/>
      <c r="AB198" s="22"/>
      <c r="AC198" s="22"/>
      <c r="AD198" s="21"/>
      <c r="AE198" s="21"/>
      <c r="AF198" s="47">
        <f t="shared" ref="AF198:AL198" si="491">AF197+7</f>
        <v>45264</v>
      </c>
      <c r="AG198" s="47">
        <f t="shared" si="491"/>
        <v>45265</v>
      </c>
      <c r="AH198" s="47">
        <f t="shared" si="491"/>
        <v>45266</v>
      </c>
      <c r="AI198" s="47">
        <f t="shared" si="491"/>
        <v>45267</v>
      </c>
      <c r="AJ198" s="47">
        <f t="shared" si="491"/>
        <v>45268</v>
      </c>
      <c r="AK198" s="47">
        <f t="shared" si="491"/>
        <v>45269</v>
      </c>
      <c r="AL198" s="47">
        <f t="shared" si="491"/>
        <v>45270</v>
      </c>
    </row>
    <row r="199" spans="1:38" ht="19.8" x14ac:dyDescent="0.3">
      <c r="A199" s="23"/>
      <c r="C199" s="57" t="s">
        <v>24</v>
      </c>
      <c r="D199" s="94" t="str">
        <f>VLOOKUP(1,tbDay[],2)</f>
        <v>MANDAG</v>
      </c>
      <c r="E199" s="94"/>
      <c r="F199" s="94"/>
      <c r="G199" s="94"/>
      <c r="H199" s="94"/>
      <c r="I199" s="95" t="str">
        <f>VLOOKUP(2,tbDay[],2)</f>
        <v>TIRSDAG</v>
      </c>
      <c r="J199" s="95"/>
      <c r="K199" s="95"/>
      <c r="L199" s="95"/>
      <c r="M199" s="95"/>
      <c r="N199" s="96" t="str">
        <f>VLOOKUP(3,tbDay[],2)</f>
        <v>ONSDAG</v>
      </c>
      <c r="O199" s="96"/>
      <c r="P199" s="96"/>
      <c r="Q199" s="96"/>
      <c r="R199" s="96"/>
      <c r="S199" s="96" t="str">
        <f>VLOOKUP(4,tbDay[],2)</f>
        <v>TORSDAG</v>
      </c>
      <c r="T199" s="96"/>
      <c r="U199" s="96"/>
      <c r="V199" s="96"/>
      <c r="W199" s="96"/>
      <c r="X199" s="96" t="str">
        <f>VLOOKUP(5,tbDay[],2)</f>
        <v>FREDAG</v>
      </c>
      <c r="Y199" s="96"/>
      <c r="Z199" s="96"/>
      <c r="AA199" s="96"/>
      <c r="AB199" s="96"/>
      <c r="AC199" s="95" t="str">
        <f>VLOOKUP(6,tbDay[],2)</f>
        <v>LØRDAG</v>
      </c>
      <c r="AD199" s="95"/>
      <c r="AE199" s="95"/>
      <c r="AF199" s="95"/>
      <c r="AG199" s="95"/>
      <c r="AH199" s="95" t="str">
        <f>VLOOKUP(7,tbDay[],2)</f>
        <v>SØNDAG</v>
      </c>
      <c r="AI199" s="95"/>
      <c r="AJ199" s="95"/>
      <c r="AK199" s="95"/>
      <c r="AL199" s="95"/>
    </row>
    <row r="200" spans="1:38" ht="15" x14ac:dyDescent="0.35">
      <c r="A200" s="19"/>
      <c r="C200" s="86">
        <f t="shared" ref="C200" si="492">_xlfn.ISOWEEKNUM(D200)</f>
        <v>39</v>
      </c>
      <c r="D200" s="14">
        <f>VLOOKUP(A191,xCal,2)+INDEX(Indstillinger!U$5:U$18,A191+1)</f>
        <v>45194</v>
      </c>
      <c r="E200" s="88" t="str">
        <f>IFERROR(VLOOKUP(D200,tbCal1[],2,FALSE),"")</f>
        <v/>
      </c>
      <c r="F200" s="88"/>
      <c r="G200" s="88"/>
      <c r="H200" s="88"/>
      <c r="I200" s="14">
        <f>D200+1</f>
        <v>45195</v>
      </c>
      <c r="J200" s="88" t="str">
        <f>IFERROR(VLOOKUP(I200,tbCal1[],2,FALSE),"")</f>
        <v/>
      </c>
      <c r="K200" s="88"/>
      <c r="L200" s="88"/>
      <c r="M200" s="88"/>
      <c r="N200" s="14">
        <f>I200+1</f>
        <v>45196</v>
      </c>
      <c r="O200" s="88" t="str">
        <f>IFERROR(VLOOKUP(N200,tbCal1[],2,FALSE),"")</f>
        <v/>
      </c>
      <c r="P200" s="88"/>
      <c r="Q200" s="88"/>
      <c r="R200" s="88"/>
      <c r="S200" s="14">
        <f>N200+1</f>
        <v>45197</v>
      </c>
      <c r="T200" s="88" t="str">
        <f>IFERROR(VLOOKUP(S200,tbCal1[],2,FALSE),"")</f>
        <v/>
      </c>
      <c r="U200" s="88"/>
      <c r="V200" s="88"/>
      <c r="W200" s="88"/>
      <c r="X200" s="14">
        <f>S200+1</f>
        <v>45198</v>
      </c>
      <c r="Y200" s="88" t="str">
        <f>IFERROR(VLOOKUP(X200,tbCal1[],2,FALSE),"")</f>
        <v/>
      </c>
      <c r="Z200" s="88"/>
      <c r="AA200" s="88"/>
      <c r="AB200" s="88"/>
      <c r="AC200" s="14">
        <f>X200+1</f>
        <v>45199</v>
      </c>
      <c r="AD200" s="88" t="str">
        <f>IFERROR(VLOOKUP(AC200,tbCal1[],2,FALSE),"")</f>
        <v/>
      </c>
      <c r="AE200" s="88"/>
      <c r="AF200" s="88"/>
      <c r="AG200" s="88"/>
      <c r="AH200" s="14">
        <f>AC200+1</f>
        <v>45200</v>
      </c>
      <c r="AI200" s="88" t="str">
        <f>IFERROR(VLOOKUP(AH200,tbCal1[],2,FALSE),"")</f>
        <v/>
      </c>
      <c r="AJ200" s="88"/>
      <c r="AK200" s="88"/>
      <c r="AL200" s="88"/>
    </row>
    <row r="201" spans="1:38" ht="46.2" x14ac:dyDescent="0.7">
      <c r="A201" s="24"/>
      <c r="C201" s="87"/>
      <c r="D201" s="89" t="str">
        <f>IFERROR(VLOOKUP(D200,tbCal2[],2,FALSE),"")</f>
        <v/>
      </c>
      <c r="E201" s="90"/>
      <c r="F201" s="90"/>
      <c r="G201" s="90"/>
      <c r="H201" s="91"/>
      <c r="I201" s="89" t="str">
        <f>IFERROR(VLOOKUP(I200,tbCal2[],2,FALSE),"")</f>
        <v/>
      </c>
      <c r="J201" s="90"/>
      <c r="K201" s="90"/>
      <c r="L201" s="90"/>
      <c r="M201" s="91"/>
      <c r="N201" s="89" t="str">
        <f>IFERROR(VLOOKUP(N200,tbCal2[],2,FALSE),"")</f>
        <v/>
      </c>
      <c r="O201" s="90"/>
      <c r="P201" s="90"/>
      <c r="Q201" s="90"/>
      <c r="R201" s="91"/>
      <c r="S201" s="89" t="str">
        <f>IFERROR(VLOOKUP(S200,tbCal2[],2,FALSE),"")</f>
        <v/>
      </c>
      <c r="T201" s="90"/>
      <c r="U201" s="90"/>
      <c r="V201" s="90"/>
      <c r="W201" s="91"/>
      <c r="X201" s="89" t="str">
        <f>IFERROR(VLOOKUP(X200,tbCal2[],2,FALSE),"")</f>
        <v/>
      </c>
      <c r="Y201" s="90"/>
      <c r="Z201" s="90"/>
      <c r="AA201" s="90"/>
      <c r="AB201" s="91"/>
      <c r="AC201" s="89" t="str">
        <f>IFERROR(VLOOKUP(AC200,tbCal2[],2,FALSE),"")</f>
        <v/>
      </c>
      <c r="AD201" s="90"/>
      <c r="AE201" s="90"/>
      <c r="AF201" s="90"/>
      <c r="AG201" s="91"/>
      <c r="AH201" s="89" t="str">
        <f>IFERROR(VLOOKUP(AH200,tbCal2[],2,FALSE),"")</f>
        <v/>
      </c>
      <c r="AI201" s="90"/>
      <c r="AJ201" s="90"/>
      <c r="AK201" s="90"/>
      <c r="AL201" s="91"/>
    </row>
    <row r="202" spans="1:38" ht="15" x14ac:dyDescent="0.35">
      <c r="A202" s="19"/>
      <c r="C202" s="86">
        <f t="shared" ref="C202" si="493">_xlfn.ISOWEEKNUM(D202)</f>
        <v>40</v>
      </c>
      <c r="D202" s="14">
        <f>D200+7</f>
        <v>45201</v>
      </c>
      <c r="E202" s="88" t="str">
        <f>IFERROR(VLOOKUP(D202,tbCal1[],2,FALSE),"")</f>
        <v/>
      </c>
      <c r="F202" s="88"/>
      <c r="G202" s="88"/>
      <c r="H202" s="88"/>
      <c r="I202" s="14">
        <f>I200+7</f>
        <v>45202</v>
      </c>
      <c r="J202" s="88" t="str">
        <f>IFERROR(VLOOKUP(I202,tbCal1[],2,FALSE),"")</f>
        <v/>
      </c>
      <c r="K202" s="88"/>
      <c r="L202" s="88"/>
      <c r="M202" s="88"/>
      <c r="N202" s="14">
        <f>N200+7</f>
        <v>45203</v>
      </c>
      <c r="O202" s="88" t="str">
        <f>IFERROR(VLOOKUP(N202,tbCal1[],2,FALSE),"")</f>
        <v/>
      </c>
      <c r="P202" s="88"/>
      <c r="Q202" s="88"/>
      <c r="R202" s="88"/>
      <c r="S202" s="14">
        <f>S200+7</f>
        <v>45204</v>
      </c>
      <c r="T202" s="88" t="str">
        <f>IFERROR(VLOOKUP(S202,tbCal1[],2,FALSE),"")</f>
        <v/>
      </c>
      <c r="U202" s="88"/>
      <c r="V202" s="88"/>
      <c r="W202" s="88"/>
      <c r="X202" s="14">
        <f>X200+7</f>
        <v>45205</v>
      </c>
      <c r="Y202" s="88" t="str">
        <f>IFERROR(VLOOKUP(X202,tbCal1[],2,FALSE),"")</f>
        <v/>
      </c>
      <c r="Z202" s="88"/>
      <c r="AA202" s="88"/>
      <c r="AB202" s="88"/>
      <c r="AC202" s="14">
        <f>AC200+7</f>
        <v>45206</v>
      </c>
      <c r="AD202" s="88" t="str">
        <f>IFERROR(VLOOKUP(AC202,tbCal1[],2,FALSE),"")</f>
        <v/>
      </c>
      <c r="AE202" s="88"/>
      <c r="AF202" s="88"/>
      <c r="AG202" s="88"/>
      <c r="AH202" s="14">
        <f>AH200+7</f>
        <v>45207</v>
      </c>
      <c r="AI202" s="88" t="str">
        <f>IFERROR(VLOOKUP(AH202,tbCal1[],2,FALSE),"")</f>
        <v/>
      </c>
      <c r="AJ202" s="88"/>
      <c r="AK202" s="88"/>
      <c r="AL202" s="88"/>
    </row>
    <row r="203" spans="1:38" ht="46.2" x14ac:dyDescent="0.7">
      <c r="A203" s="24"/>
      <c r="C203" s="87"/>
      <c r="D203" s="89" t="str">
        <f>IFERROR(VLOOKUP(D202,tbCal2[],2,FALSE),"")</f>
        <v/>
      </c>
      <c r="E203" s="90"/>
      <c r="F203" s="90"/>
      <c r="G203" s="90"/>
      <c r="H203" s="91"/>
      <c r="I203" s="89" t="str">
        <f>IFERROR(VLOOKUP(I202,tbCal2[],2,FALSE),"")</f>
        <v/>
      </c>
      <c r="J203" s="90"/>
      <c r="K203" s="90"/>
      <c r="L203" s="90"/>
      <c r="M203" s="91"/>
      <c r="N203" s="89" t="str">
        <f>IFERROR(VLOOKUP(N202,tbCal2[],2,FALSE),"")</f>
        <v/>
      </c>
      <c r="O203" s="90"/>
      <c r="P203" s="90"/>
      <c r="Q203" s="90"/>
      <c r="R203" s="91"/>
      <c r="S203" s="89" t="str">
        <f>IFERROR(VLOOKUP(S202,tbCal2[],2,FALSE),"")</f>
        <v/>
      </c>
      <c r="T203" s="90"/>
      <c r="U203" s="90"/>
      <c r="V203" s="90"/>
      <c r="W203" s="91"/>
      <c r="X203" s="89" t="str">
        <f>IFERROR(VLOOKUP(X202,tbCal2[],2,FALSE),"")</f>
        <v/>
      </c>
      <c r="Y203" s="90"/>
      <c r="Z203" s="90"/>
      <c r="AA203" s="90"/>
      <c r="AB203" s="91"/>
      <c r="AC203" s="89" t="str">
        <f>IFERROR(VLOOKUP(AC202,tbCal2[],2,FALSE),"")</f>
        <v/>
      </c>
      <c r="AD203" s="90"/>
      <c r="AE203" s="90"/>
      <c r="AF203" s="90"/>
      <c r="AG203" s="91"/>
      <c r="AH203" s="89" t="str">
        <f>IFERROR(VLOOKUP(AH202,tbCal2[],2,FALSE),"")</f>
        <v/>
      </c>
      <c r="AI203" s="90"/>
      <c r="AJ203" s="90"/>
      <c r="AK203" s="90"/>
      <c r="AL203" s="91"/>
    </row>
    <row r="204" spans="1:38" ht="15" x14ac:dyDescent="0.35">
      <c r="A204" s="19"/>
      <c r="C204" s="86">
        <f t="shared" ref="C204" si="494">_xlfn.ISOWEEKNUM(D204)</f>
        <v>41</v>
      </c>
      <c r="D204" s="14">
        <f t="shared" ref="D204" si="495">D202+7</f>
        <v>45208</v>
      </c>
      <c r="E204" s="88" t="str">
        <f>IFERROR(VLOOKUP(D204,tbCal1[],2,FALSE),"")</f>
        <v/>
      </c>
      <c r="F204" s="88"/>
      <c r="G204" s="88"/>
      <c r="H204" s="88"/>
      <c r="I204" s="14">
        <f t="shared" ref="I204" si="496">I202+7</f>
        <v>45209</v>
      </c>
      <c r="J204" s="88" t="str">
        <f>IFERROR(VLOOKUP(I204,tbCal1[],2,FALSE),"")</f>
        <v/>
      </c>
      <c r="K204" s="88"/>
      <c r="L204" s="88"/>
      <c r="M204" s="88"/>
      <c r="N204" s="14">
        <f t="shared" ref="N204" si="497">N202+7</f>
        <v>45210</v>
      </c>
      <c r="O204" s="88" t="str">
        <f>IFERROR(VLOOKUP(N204,tbCal1[],2,FALSE),"")</f>
        <v/>
      </c>
      <c r="P204" s="88"/>
      <c r="Q204" s="88"/>
      <c r="R204" s="88"/>
      <c r="S204" s="14">
        <f t="shared" ref="S204" si="498">S202+7</f>
        <v>45211</v>
      </c>
      <c r="T204" s="88" t="str">
        <f>IFERROR(VLOOKUP(S204,tbCal1[],2,FALSE),"")</f>
        <v/>
      </c>
      <c r="U204" s="88"/>
      <c r="V204" s="88"/>
      <c r="W204" s="88"/>
      <c r="X204" s="14">
        <f t="shared" ref="X204" si="499">X202+7</f>
        <v>45212</v>
      </c>
      <c r="Y204" s="88" t="str">
        <f>IFERROR(VLOOKUP(X204,tbCal1[],2,FALSE),"")</f>
        <v/>
      </c>
      <c r="Z204" s="88"/>
      <c r="AA204" s="88"/>
      <c r="AB204" s="88"/>
      <c r="AC204" s="14">
        <f t="shared" ref="AC204" si="500">AC202+7</f>
        <v>45213</v>
      </c>
      <c r="AD204" s="88" t="str">
        <f>IFERROR(VLOOKUP(AC204,tbCal1[],2,FALSE),"")</f>
        <v/>
      </c>
      <c r="AE204" s="88"/>
      <c r="AF204" s="88"/>
      <c r="AG204" s="88"/>
      <c r="AH204" s="14">
        <f t="shared" ref="AH204" si="501">AH202+7</f>
        <v>45214</v>
      </c>
      <c r="AI204" s="88" t="str">
        <f>IFERROR(VLOOKUP(AH204,tbCal1[],2,FALSE),"")</f>
        <v/>
      </c>
      <c r="AJ204" s="88"/>
      <c r="AK204" s="88"/>
      <c r="AL204" s="88"/>
    </row>
    <row r="205" spans="1:38" ht="46.2" x14ac:dyDescent="0.7">
      <c r="A205" s="24"/>
      <c r="C205" s="87"/>
      <c r="D205" s="89" t="str">
        <f>IFERROR(VLOOKUP(D204,tbCal2[],2,FALSE),"")</f>
        <v/>
      </c>
      <c r="E205" s="90"/>
      <c r="F205" s="90"/>
      <c r="G205" s="90"/>
      <c r="H205" s="91"/>
      <c r="I205" s="89" t="str">
        <f>IFERROR(VLOOKUP(I204,tbCal2[],2,FALSE),"")</f>
        <v/>
      </c>
      <c r="J205" s="90"/>
      <c r="K205" s="90"/>
      <c r="L205" s="90"/>
      <c r="M205" s="91"/>
      <c r="N205" s="89" t="str">
        <f>IFERROR(VLOOKUP(N204,tbCal2[],2,FALSE),"")</f>
        <v/>
      </c>
      <c r="O205" s="90"/>
      <c r="P205" s="90"/>
      <c r="Q205" s="90"/>
      <c r="R205" s="91"/>
      <c r="S205" s="89" t="str">
        <f>IFERROR(VLOOKUP(S204,tbCal2[],2,FALSE),"")</f>
        <v/>
      </c>
      <c r="T205" s="90"/>
      <c r="U205" s="90"/>
      <c r="V205" s="90"/>
      <c r="W205" s="91"/>
      <c r="X205" s="89" t="str">
        <f>IFERROR(VLOOKUP(X204,tbCal2[],2,FALSE),"")</f>
        <v/>
      </c>
      <c r="Y205" s="90"/>
      <c r="Z205" s="90"/>
      <c r="AA205" s="90"/>
      <c r="AB205" s="91"/>
      <c r="AC205" s="89" t="str">
        <f>IFERROR(VLOOKUP(AC204,tbCal2[],2,FALSE),"")</f>
        <v/>
      </c>
      <c r="AD205" s="90"/>
      <c r="AE205" s="90"/>
      <c r="AF205" s="90"/>
      <c r="AG205" s="91"/>
      <c r="AH205" s="89" t="str">
        <f>IFERROR(VLOOKUP(AH204,tbCal2[],2,FALSE),"")</f>
        <v/>
      </c>
      <c r="AI205" s="90"/>
      <c r="AJ205" s="90"/>
      <c r="AK205" s="90"/>
      <c r="AL205" s="91"/>
    </row>
    <row r="206" spans="1:38" ht="15" x14ac:dyDescent="0.35">
      <c r="A206" s="19"/>
      <c r="C206" s="86">
        <f t="shared" ref="C206" si="502">_xlfn.ISOWEEKNUM(D206)</f>
        <v>42</v>
      </c>
      <c r="D206" s="14">
        <f t="shared" ref="D206" si="503">D204+7</f>
        <v>45215</v>
      </c>
      <c r="E206" s="88" t="str">
        <f>IFERROR(VLOOKUP(D206,tbCal1[],2,FALSE),"")</f>
        <v/>
      </c>
      <c r="F206" s="88"/>
      <c r="G206" s="88"/>
      <c r="H206" s="88"/>
      <c r="I206" s="14">
        <f t="shared" ref="I206" si="504">I204+7</f>
        <v>45216</v>
      </c>
      <c r="J206" s="88" t="str">
        <f>IFERROR(VLOOKUP(I206,tbCal1[],2,FALSE),"")</f>
        <v/>
      </c>
      <c r="K206" s="88"/>
      <c r="L206" s="88"/>
      <c r="M206" s="88"/>
      <c r="N206" s="14">
        <f t="shared" ref="N206" si="505">N204+7</f>
        <v>45217</v>
      </c>
      <c r="O206" s="88" t="str">
        <f>IFERROR(VLOOKUP(N206,tbCal1[],2,FALSE),"")</f>
        <v/>
      </c>
      <c r="P206" s="88"/>
      <c r="Q206" s="88"/>
      <c r="R206" s="88"/>
      <c r="S206" s="14">
        <f t="shared" ref="S206" si="506">S204+7</f>
        <v>45218</v>
      </c>
      <c r="T206" s="88" t="str">
        <f>IFERROR(VLOOKUP(S206,tbCal1[],2,FALSE),"")</f>
        <v/>
      </c>
      <c r="U206" s="88"/>
      <c r="V206" s="88"/>
      <c r="W206" s="88"/>
      <c r="X206" s="14">
        <f t="shared" ref="X206" si="507">X204+7</f>
        <v>45219</v>
      </c>
      <c r="Y206" s="88" t="str">
        <f>IFERROR(VLOOKUP(X206,tbCal1[],2,FALSE),"")</f>
        <v/>
      </c>
      <c r="Z206" s="88"/>
      <c r="AA206" s="88"/>
      <c r="AB206" s="88"/>
      <c r="AC206" s="14">
        <f t="shared" ref="AC206" si="508">AC204+7</f>
        <v>45220</v>
      </c>
      <c r="AD206" s="88" t="str">
        <f>IFERROR(VLOOKUP(AC206,tbCal1[],2,FALSE),"")</f>
        <v/>
      </c>
      <c r="AE206" s="88"/>
      <c r="AF206" s="88"/>
      <c r="AG206" s="88"/>
      <c r="AH206" s="14">
        <f t="shared" ref="AH206" si="509">AH204+7</f>
        <v>45221</v>
      </c>
      <c r="AI206" s="88" t="str">
        <f>IFERROR(VLOOKUP(AH206,tbCal1[],2,FALSE),"")</f>
        <v/>
      </c>
      <c r="AJ206" s="88"/>
      <c r="AK206" s="88"/>
      <c r="AL206" s="88"/>
    </row>
    <row r="207" spans="1:38" ht="46.2" x14ac:dyDescent="0.7">
      <c r="A207" s="24"/>
      <c r="C207" s="87"/>
      <c r="D207" s="89" t="str">
        <f>IFERROR(VLOOKUP(D206,tbCal2[],2,FALSE),"")</f>
        <v/>
      </c>
      <c r="E207" s="90"/>
      <c r="F207" s="90"/>
      <c r="G207" s="90"/>
      <c r="H207" s="91"/>
      <c r="I207" s="89" t="str">
        <f>IFERROR(VLOOKUP(I206,tbCal2[],2,FALSE),"")</f>
        <v/>
      </c>
      <c r="J207" s="90"/>
      <c r="K207" s="90"/>
      <c r="L207" s="90"/>
      <c r="M207" s="91"/>
      <c r="N207" s="89" t="str">
        <f>IFERROR(VLOOKUP(N206,tbCal2[],2,FALSE),"")</f>
        <v/>
      </c>
      <c r="O207" s="90"/>
      <c r="P207" s="90"/>
      <c r="Q207" s="90"/>
      <c r="R207" s="91"/>
      <c r="S207" s="89" t="str">
        <f>IFERROR(VLOOKUP(S206,tbCal2[],2,FALSE),"")</f>
        <v/>
      </c>
      <c r="T207" s="90"/>
      <c r="U207" s="90"/>
      <c r="V207" s="90"/>
      <c r="W207" s="91"/>
      <c r="X207" s="89" t="str">
        <f>IFERROR(VLOOKUP(X206,tbCal2[],2,FALSE),"")</f>
        <v/>
      </c>
      <c r="Y207" s="90"/>
      <c r="Z207" s="90"/>
      <c r="AA207" s="90"/>
      <c r="AB207" s="91"/>
      <c r="AC207" s="89" t="str">
        <f>IFERROR(VLOOKUP(AC206,tbCal2[],2,FALSE),"")</f>
        <v/>
      </c>
      <c r="AD207" s="90"/>
      <c r="AE207" s="90"/>
      <c r="AF207" s="90"/>
      <c r="AG207" s="91"/>
      <c r="AH207" s="89" t="str">
        <f>IFERROR(VLOOKUP(AH206,tbCal2[],2,FALSE),"")</f>
        <v/>
      </c>
      <c r="AI207" s="90"/>
      <c r="AJ207" s="90"/>
      <c r="AK207" s="90"/>
      <c r="AL207" s="91"/>
    </row>
    <row r="208" spans="1:38" ht="15" x14ac:dyDescent="0.35">
      <c r="A208" s="19"/>
      <c r="C208" s="86">
        <f t="shared" ref="C208" si="510">_xlfn.ISOWEEKNUM(D208)</f>
        <v>43</v>
      </c>
      <c r="D208" s="14">
        <f t="shared" ref="D208" si="511">D206+7</f>
        <v>45222</v>
      </c>
      <c r="E208" s="88" t="str">
        <f>IFERROR(VLOOKUP(D208,tbCal1[],2,FALSE),"")</f>
        <v/>
      </c>
      <c r="F208" s="88"/>
      <c r="G208" s="88"/>
      <c r="H208" s="88"/>
      <c r="I208" s="14">
        <f t="shared" ref="I208" si="512">I206+7</f>
        <v>45223</v>
      </c>
      <c r="J208" s="88" t="str">
        <f>IFERROR(VLOOKUP(I208,tbCal1[],2,FALSE),"")</f>
        <v/>
      </c>
      <c r="K208" s="88"/>
      <c r="L208" s="88"/>
      <c r="M208" s="88"/>
      <c r="N208" s="14">
        <f t="shared" ref="N208" si="513">N206+7</f>
        <v>45224</v>
      </c>
      <c r="O208" s="88" t="str">
        <f>IFERROR(VLOOKUP(N208,tbCal1[],2,FALSE),"")</f>
        <v/>
      </c>
      <c r="P208" s="88"/>
      <c r="Q208" s="88"/>
      <c r="R208" s="88"/>
      <c r="S208" s="14">
        <f t="shared" ref="S208" si="514">S206+7</f>
        <v>45225</v>
      </c>
      <c r="T208" s="88" t="str">
        <f>IFERROR(VLOOKUP(S208,tbCal1[],2,FALSE),"")</f>
        <v/>
      </c>
      <c r="U208" s="88"/>
      <c r="V208" s="88"/>
      <c r="W208" s="88"/>
      <c r="X208" s="14">
        <f t="shared" ref="X208" si="515">X206+7</f>
        <v>45226</v>
      </c>
      <c r="Y208" s="88" t="str">
        <f>IFERROR(VLOOKUP(X208,tbCal1[],2,FALSE),"")</f>
        <v/>
      </c>
      <c r="Z208" s="88"/>
      <c r="AA208" s="88"/>
      <c r="AB208" s="88"/>
      <c r="AC208" s="14">
        <f t="shared" ref="AC208" si="516">AC206+7</f>
        <v>45227</v>
      </c>
      <c r="AD208" s="88" t="str">
        <f>IFERROR(VLOOKUP(AC208,tbCal1[],2,FALSE),"")</f>
        <v/>
      </c>
      <c r="AE208" s="88"/>
      <c r="AF208" s="88"/>
      <c r="AG208" s="88"/>
      <c r="AH208" s="14">
        <f t="shared" ref="AH208" si="517">AH206+7</f>
        <v>45228</v>
      </c>
      <c r="AI208" s="88" t="str">
        <f>IFERROR(VLOOKUP(AH208,tbCal1[],2,FALSE),"")</f>
        <v>Vintertid</v>
      </c>
      <c r="AJ208" s="88"/>
      <c r="AK208" s="88"/>
      <c r="AL208" s="88"/>
    </row>
    <row r="209" spans="1:38" ht="46.2" x14ac:dyDescent="0.7">
      <c r="A209" s="24"/>
      <c r="C209" s="87"/>
      <c r="D209" s="89" t="str">
        <f>IFERROR(VLOOKUP(D208,tbCal2[],2,FALSE),"")</f>
        <v/>
      </c>
      <c r="E209" s="90"/>
      <c r="F209" s="90"/>
      <c r="G209" s="90"/>
      <c r="H209" s="91"/>
      <c r="I209" s="89" t="str">
        <f>IFERROR(VLOOKUP(I208,tbCal2[],2,FALSE),"")</f>
        <v/>
      </c>
      <c r="J209" s="90"/>
      <c r="K209" s="90"/>
      <c r="L209" s="90"/>
      <c r="M209" s="91"/>
      <c r="N209" s="89" t="str">
        <f>IFERROR(VLOOKUP(N208,tbCal2[],2,FALSE),"")</f>
        <v/>
      </c>
      <c r="O209" s="90"/>
      <c r="P209" s="90"/>
      <c r="Q209" s="90"/>
      <c r="R209" s="91"/>
      <c r="S209" s="89" t="str">
        <f>IFERROR(VLOOKUP(S208,tbCal2[],2,FALSE),"")</f>
        <v/>
      </c>
      <c r="T209" s="90"/>
      <c r="U209" s="90"/>
      <c r="V209" s="90"/>
      <c r="W209" s="91"/>
      <c r="X209" s="89" t="str">
        <f>IFERROR(VLOOKUP(X208,tbCal2[],2,FALSE),"")</f>
        <v/>
      </c>
      <c r="Y209" s="90"/>
      <c r="Z209" s="90"/>
      <c r="AA209" s="90"/>
      <c r="AB209" s="91"/>
      <c r="AC209" s="89" t="str">
        <f>IFERROR(VLOOKUP(AC208,tbCal2[],2,FALSE),"")</f>
        <v/>
      </c>
      <c r="AD209" s="90"/>
      <c r="AE209" s="90"/>
      <c r="AF209" s="90"/>
      <c r="AG209" s="91"/>
      <c r="AH209" s="89" t="str">
        <f>IFERROR(VLOOKUP(AH208,tbCal2[],2,FALSE),"")</f>
        <v/>
      </c>
      <c r="AI209" s="90"/>
      <c r="AJ209" s="90"/>
      <c r="AK209" s="90"/>
      <c r="AL209" s="91"/>
    </row>
    <row r="210" spans="1:38" ht="15" x14ac:dyDescent="0.35">
      <c r="A210" s="19"/>
      <c r="C210" s="86">
        <f t="shared" ref="C210" si="518">_xlfn.ISOWEEKNUM(D210)</f>
        <v>44</v>
      </c>
      <c r="D210" s="14">
        <f t="shared" ref="D210" si="519">D208+7</f>
        <v>45229</v>
      </c>
      <c r="E210" s="88" t="str">
        <f>IFERROR(VLOOKUP(D210,tbCal1[],2,FALSE),"")</f>
        <v/>
      </c>
      <c r="F210" s="88"/>
      <c r="G210" s="88"/>
      <c r="H210" s="88"/>
      <c r="I210" s="14">
        <f t="shared" ref="I210" si="520">I208+7</f>
        <v>45230</v>
      </c>
      <c r="J210" s="88" t="str">
        <f>IFERROR(VLOOKUP(I210,tbCal1[],2,FALSE),"")</f>
        <v>Halloween</v>
      </c>
      <c r="K210" s="88"/>
      <c r="L210" s="88"/>
      <c r="M210" s="88"/>
      <c r="N210" s="14">
        <f t="shared" ref="N210" si="521">N208+7</f>
        <v>45231</v>
      </c>
      <c r="O210" s="88" t="str">
        <f>IFERROR(VLOOKUP(N210,tbCal1[],2,FALSE),"")</f>
        <v/>
      </c>
      <c r="P210" s="88"/>
      <c r="Q210" s="88"/>
      <c r="R210" s="88"/>
      <c r="S210" s="14">
        <f t="shared" ref="S210" si="522">S208+7</f>
        <v>45232</v>
      </c>
      <c r="T210" s="88" t="str">
        <f>IFERROR(VLOOKUP(S210,tbCal1[],2,FALSE),"")</f>
        <v/>
      </c>
      <c r="U210" s="88"/>
      <c r="V210" s="88"/>
      <c r="W210" s="88"/>
      <c r="X210" s="14">
        <f t="shared" ref="X210" si="523">X208+7</f>
        <v>45233</v>
      </c>
      <c r="Y210" s="88" t="str">
        <f>IFERROR(VLOOKUP(X210,tbCal1[],2,FALSE),"")</f>
        <v/>
      </c>
      <c r="Z210" s="88"/>
      <c r="AA210" s="88"/>
      <c r="AB210" s="88"/>
      <c r="AC210" s="14">
        <f t="shared" ref="AC210" si="524">AC208+7</f>
        <v>45234</v>
      </c>
      <c r="AD210" s="88" t="str">
        <f>IFERROR(VLOOKUP(AC210,tbCal1[],2,FALSE),"")</f>
        <v/>
      </c>
      <c r="AE210" s="88"/>
      <c r="AF210" s="88"/>
      <c r="AG210" s="88"/>
      <c r="AH210" s="14">
        <f t="shared" ref="AH210" si="525">AH208+7</f>
        <v>45235</v>
      </c>
      <c r="AI210" s="88" t="str">
        <f>IFERROR(VLOOKUP(AH210,tbCal1[],2,FALSE),"")</f>
        <v/>
      </c>
      <c r="AJ210" s="88"/>
      <c r="AK210" s="88"/>
      <c r="AL210" s="88"/>
    </row>
    <row r="211" spans="1:38" ht="46.2" x14ac:dyDescent="0.7">
      <c r="A211" s="24"/>
      <c r="C211" s="87"/>
      <c r="D211" s="89" t="str">
        <f>IFERROR(VLOOKUP(D210,tbCal2[],2,FALSE),"")</f>
        <v/>
      </c>
      <c r="E211" s="90"/>
      <c r="F211" s="90"/>
      <c r="G211" s="90"/>
      <c r="H211" s="91"/>
      <c r="I211" s="89" t="str">
        <f>IFERROR(VLOOKUP(I210,tbCal2[],2,FALSE),"")</f>
        <v/>
      </c>
      <c r="J211" s="90"/>
      <c r="K211" s="90"/>
      <c r="L211" s="90"/>
      <c r="M211" s="91"/>
      <c r="N211" s="89" t="str">
        <f>IFERROR(VLOOKUP(N210,tbCal2[],2,FALSE),"")</f>
        <v/>
      </c>
      <c r="O211" s="90"/>
      <c r="P211" s="90"/>
      <c r="Q211" s="90"/>
      <c r="R211" s="91"/>
      <c r="S211" s="89" t="str">
        <f>IFERROR(VLOOKUP(S210,tbCal2[],2,FALSE),"")</f>
        <v/>
      </c>
      <c r="T211" s="90"/>
      <c r="U211" s="90"/>
      <c r="V211" s="90"/>
      <c r="W211" s="91"/>
      <c r="X211" s="89" t="str">
        <f>IFERROR(VLOOKUP(X210,tbCal2[],2,FALSE),"")</f>
        <v/>
      </c>
      <c r="Y211" s="90"/>
      <c r="Z211" s="90"/>
      <c r="AA211" s="90"/>
      <c r="AB211" s="91"/>
      <c r="AC211" s="89" t="str">
        <f>IFERROR(VLOOKUP(AC210,tbCal2[],2,FALSE),"")</f>
        <v/>
      </c>
      <c r="AD211" s="90"/>
      <c r="AE211" s="90"/>
      <c r="AF211" s="90"/>
      <c r="AG211" s="91"/>
      <c r="AH211" s="89" t="str">
        <f>IFERROR(VLOOKUP(AH210,tbCal2[],2,FALSE),"")</f>
        <v/>
      </c>
      <c r="AI211" s="90"/>
      <c r="AJ211" s="90"/>
      <c r="AK211" s="90"/>
      <c r="AL211" s="91"/>
    </row>
    <row r="212" spans="1:38" ht="19.2" x14ac:dyDescent="0.45">
      <c r="A212" s="18">
        <v>11</v>
      </c>
      <c r="D212" s="92" t="str">
        <f>VLOOKUP(A212-1,xCal,6)</f>
        <v>OKTOBER 2023</v>
      </c>
      <c r="E212" s="92"/>
      <c r="F212" s="92"/>
      <c r="G212" s="92"/>
      <c r="H212" s="92"/>
      <c r="I212" s="92"/>
      <c r="J212" s="92"/>
      <c r="K212" s="8"/>
      <c r="L212"/>
      <c r="M212"/>
      <c r="N212"/>
      <c r="O212"/>
      <c r="P212"/>
      <c r="Q212"/>
      <c r="R212"/>
      <c r="S212"/>
      <c r="T212"/>
      <c r="U212"/>
      <c r="V212"/>
      <c r="W212"/>
      <c r="X212"/>
      <c r="Y212"/>
      <c r="Z212"/>
      <c r="AA212"/>
      <c r="AB212"/>
      <c r="AC212"/>
      <c r="AD212"/>
      <c r="AE212"/>
      <c r="AF212" s="92" t="str">
        <f>VLOOKUP(A212+1,xCal,6)</f>
        <v>DECEMBER 2023</v>
      </c>
      <c r="AG212" s="92"/>
      <c r="AH212" s="92"/>
      <c r="AI212" s="92"/>
      <c r="AJ212" s="92"/>
      <c r="AK212" s="92"/>
      <c r="AL212" s="92"/>
    </row>
    <row r="213" spans="1:38" x14ac:dyDescent="0.25">
      <c r="A213" s="21"/>
      <c r="B213" s="21"/>
      <c r="C213" s="21"/>
      <c r="D213" s="20" t="s">
        <v>8</v>
      </c>
      <c r="E213" s="20" t="s">
        <v>9</v>
      </c>
      <c r="F213" s="20" t="s">
        <v>10</v>
      </c>
      <c r="G213" s="20" t="s">
        <v>11</v>
      </c>
      <c r="H213" s="20" t="s">
        <v>12</v>
      </c>
      <c r="I213" s="20" t="s">
        <v>13</v>
      </c>
      <c r="J213" s="20" t="s">
        <v>14</v>
      </c>
      <c r="K213" s="21"/>
      <c r="L213" s="93" t="str">
        <f>VLOOKUP(A212,xCal,6)</f>
        <v>NOVEMBER 2023</v>
      </c>
      <c r="M213" s="93"/>
      <c r="N213" s="93"/>
      <c r="O213" s="93"/>
      <c r="P213" s="93"/>
      <c r="Q213" s="93"/>
      <c r="R213" s="93"/>
      <c r="S213" s="93"/>
      <c r="T213" s="93"/>
      <c r="U213" s="93"/>
      <c r="V213" s="93"/>
      <c r="W213" s="93"/>
      <c r="X213" s="93"/>
      <c r="Y213" s="93"/>
      <c r="Z213" s="93"/>
      <c r="AA213" s="93"/>
      <c r="AB213" s="93"/>
      <c r="AC213" s="93"/>
      <c r="AD213" s="93"/>
      <c r="AE213" s="21"/>
      <c r="AF213" s="20" t="s">
        <v>8</v>
      </c>
      <c r="AG213" s="20" t="s">
        <v>9</v>
      </c>
      <c r="AH213" s="20" t="s">
        <v>10</v>
      </c>
      <c r="AI213" s="20" t="s">
        <v>11</v>
      </c>
      <c r="AJ213" s="20" t="s">
        <v>12</v>
      </c>
      <c r="AK213" s="20" t="s">
        <v>13</v>
      </c>
      <c r="AL213" s="20" t="s">
        <v>14</v>
      </c>
    </row>
    <row r="214" spans="1:38" x14ac:dyDescent="0.25">
      <c r="A214" s="21"/>
      <c r="B214" s="21"/>
      <c r="C214" s="21"/>
      <c r="D214" s="12">
        <f>VLOOKUP(A212-1,xCal,2)+INDEX(Indstillinger!U$5:U$18,A212)</f>
        <v>45194</v>
      </c>
      <c r="E214" s="12">
        <f>D214+1</f>
        <v>45195</v>
      </c>
      <c r="F214" s="12">
        <f t="shared" ref="F214" si="526">E214+1</f>
        <v>45196</v>
      </c>
      <c r="G214" s="12">
        <f t="shared" ref="G214" si="527">F214+1</f>
        <v>45197</v>
      </c>
      <c r="H214" s="12">
        <f t="shared" ref="H214" si="528">G214+1</f>
        <v>45198</v>
      </c>
      <c r="I214" s="12">
        <f t="shared" ref="I214" si="529">H214+1</f>
        <v>45199</v>
      </c>
      <c r="J214" s="12">
        <f t="shared" ref="J214" si="530">I214+1</f>
        <v>45200</v>
      </c>
      <c r="K214" s="21"/>
      <c r="L214" s="93"/>
      <c r="M214" s="93"/>
      <c r="N214" s="93"/>
      <c r="O214" s="93"/>
      <c r="P214" s="93"/>
      <c r="Q214" s="93"/>
      <c r="R214" s="93"/>
      <c r="S214" s="93"/>
      <c r="T214" s="93"/>
      <c r="U214" s="93"/>
      <c r="V214" s="93"/>
      <c r="W214" s="93"/>
      <c r="X214" s="93"/>
      <c r="Y214" s="93"/>
      <c r="Z214" s="93"/>
      <c r="AA214" s="93"/>
      <c r="AB214" s="93"/>
      <c r="AC214" s="93"/>
      <c r="AD214" s="93"/>
      <c r="AE214" s="21"/>
      <c r="AF214" s="12">
        <f>VLOOKUP(A212+1,xCal,2)+INDEX(Indstillinger!U$5:U$18,A212+2)</f>
        <v>45257</v>
      </c>
      <c r="AG214" s="12">
        <f>AF214+1</f>
        <v>45258</v>
      </c>
      <c r="AH214" s="12">
        <f t="shared" ref="AH214" si="531">AG214+1</f>
        <v>45259</v>
      </c>
      <c r="AI214" s="12">
        <f t="shared" ref="AI214" si="532">AH214+1</f>
        <v>45260</v>
      </c>
      <c r="AJ214" s="12">
        <f t="shared" ref="AJ214" si="533">AI214+1</f>
        <v>45261</v>
      </c>
      <c r="AK214" s="12">
        <f t="shared" ref="AK214" si="534">AJ214+1</f>
        <v>45262</v>
      </c>
      <c r="AL214" s="12">
        <f t="shared" ref="AL214" si="535">AK214+1</f>
        <v>45263</v>
      </c>
    </row>
    <row r="215" spans="1:38" x14ac:dyDescent="0.25">
      <c r="A215" s="21"/>
      <c r="B215" s="21"/>
      <c r="C215" s="21"/>
      <c r="D215" s="12">
        <f>D214+7</f>
        <v>45201</v>
      </c>
      <c r="E215" s="12">
        <f t="shared" ref="E215:J215" si="536">E214+7</f>
        <v>45202</v>
      </c>
      <c r="F215" s="12">
        <f t="shared" si="536"/>
        <v>45203</v>
      </c>
      <c r="G215" s="12">
        <f t="shared" si="536"/>
        <v>45204</v>
      </c>
      <c r="H215" s="12">
        <f t="shared" si="536"/>
        <v>45205</v>
      </c>
      <c r="I215" s="12">
        <f t="shared" si="536"/>
        <v>45206</v>
      </c>
      <c r="J215" s="12">
        <f t="shared" si="536"/>
        <v>45207</v>
      </c>
      <c r="K215" s="21"/>
      <c r="L215" s="93"/>
      <c r="M215" s="93"/>
      <c r="N215" s="93"/>
      <c r="O215" s="93"/>
      <c r="P215" s="93"/>
      <c r="Q215" s="93"/>
      <c r="R215" s="93"/>
      <c r="S215" s="93"/>
      <c r="T215" s="93"/>
      <c r="U215" s="93"/>
      <c r="V215" s="93"/>
      <c r="W215" s="93"/>
      <c r="X215" s="93"/>
      <c r="Y215" s="93"/>
      <c r="Z215" s="93"/>
      <c r="AA215" s="93"/>
      <c r="AB215" s="93"/>
      <c r="AC215" s="93"/>
      <c r="AD215" s="93"/>
      <c r="AE215" s="21"/>
      <c r="AF215" s="12">
        <f>AF214+7</f>
        <v>45264</v>
      </c>
      <c r="AG215" s="12">
        <f t="shared" ref="AG215:AL215" si="537">AG214+7</f>
        <v>45265</v>
      </c>
      <c r="AH215" s="12">
        <f t="shared" si="537"/>
        <v>45266</v>
      </c>
      <c r="AI215" s="12">
        <f t="shared" si="537"/>
        <v>45267</v>
      </c>
      <c r="AJ215" s="12">
        <f t="shared" si="537"/>
        <v>45268</v>
      </c>
      <c r="AK215" s="12">
        <f t="shared" si="537"/>
        <v>45269</v>
      </c>
      <c r="AL215" s="12">
        <f t="shared" si="537"/>
        <v>45270</v>
      </c>
    </row>
    <row r="216" spans="1:38" x14ac:dyDescent="0.25">
      <c r="A216" s="21"/>
      <c r="B216" s="21"/>
      <c r="C216" s="21"/>
      <c r="D216" s="12">
        <f t="shared" ref="D216:J216" si="538">D215+7</f>
        <v>45208</v>
      </c>
      <c r="E216" s="12">
        <f t="shared" si="538"/>
        <v>45209</v>
      </c>
      <c r="F216" s="12">
        <f t="shared" si="538"/>
        <v>45210</v>
      </c>
      <c r="G216" s="12">
        <f t="shared" si="538"/>
        <v>45211</v>
      </c>
      <c r="H216" s="12">
        <f t="shared" si="538"/>
        <v>45212</v>
      </c>
      <c r="I216" s="12">
        <f t="shared" si="538"/>
        <v>45213</v>
      </c>
      <c r="J216" s="12">
        <f t="shared" si="538"/>
        <v>45214</v>
      </c>
      <c r="K216" s="21"/>
      <c r="L216" s="93"/>
      <c r="M216" s="93"/>
      <c r="N216" s="93"/>
      <c r="O216" s="93"/>
      <c r="P216" s="93"/>
      <c r="Q216" s="93"/>
      <c r="R216" s="93"/>
      <c r="S216" s="93"/>
      <c r="T216" s="93"/>
      <c r="U216" s="93"/>
      <c r="V216" s="93"/>
      <c r="W216" s="93"/>
      <c r="X216" s="93"/>
      <c r="Y216" s="93"/>
      <c r="Z216" s="93"/>
      <c r="AA216" s="93"/>
      <c r="AB216" s="93"/>
      <c r="AC216" s="93"/>
      <c r="AD216" s="93"/>
      <c r="AE216" s="21"/>
      <c r="AF216" s="12">
        <f t="shared" ref="AF216:AL216" si="539">AF215+7</f>
        <v>45271</v>
      </c>
      <c r="AG216" s="12">
        <f t="shared" si="539"/>
        <v>45272</v>
      </c>
      <c r="AH216" s="12">
        <f t="shared" si="539"/>
        <v>45273</v>
      </c>
      <c r="AI216" s="12">
        <f t="shared" si="539"/>
        <v>45274</v>
      </c>
      <c r="AJ216" s="12">
        <f t="shared" si="539"/>
        <v>45275</v>
      </c>
      <c r="AK216" s="12">
        <f t="shared" si="539"/>
        <v>45276</v>
      </c>
      <c r="AL216" s="12">
        <f t="shared" si="539"/>
        <v>45277</v>
      </c>
    </row>
    <row r="217" spans="1:38" x14ac:dyDescent="0.25">
      <c r="A217" s="21"/>
      <c r="B217" s="21"/>
      <c r="C217" s="21"/>
      <c r="D217" s="12">
        <f t="shared" ref="D217:J217" si="540">D216+7</f>
        <v>45215</v>
      </c>
      <c r="E217" s="12">
        <f t="shared" si="540"/>
        <v>45216</v>
      </c>
      <c r="F217" s="12">
        <f t="shared" si="540"/>
        <v>45217</v>
      </c>
      <c r="G217" s="12">
        <f t="shared" si="540"/>
        <v>45218</v>
      </c>
      <c r="H217" s="12">
        <f t="shared" si="540"/>
        <v>45219</v>
      </c>
      <c r="I217" s="12">
        <f t="shared" si="540"/>
        <v>45220</v>
      </c>
      <c r="J217" s="12">
        <f t="shared" si="540"/>
        <v>45221</v>
      </c>
      <c r="K217" s="21"/>
      <c r="L217" s="93"/>
      <c r="M217" s="93"/>
      <c r="N217" s="93"/>
      <c r="O217" s="93"/>
      <c r="P217" s="93"/>
      <c r="Q217" s="93"/>
      <c r="R217" s="93"/>
      <c r="S217" s="93"/>
      <c r="T217" s="93"/>
      <c r="U217" s="93"/>
      <c r="V217" s="93"/>
      <c r="W217" s="93"/>
      <c r="X217" s="93"/>
      <c r="Y217" s="93"/>
      <c r="Z217" s="93"/>
      <c r="AA217" s="93"/>
      <c r="AB217" s="93"/>
      <c r="AC217" s="93"/>
      <c r="AD217" s="93"/>
      <c r="AE217" s="21"/>
      <c r="AF217" s="12">
        <f t="shared" ref="AF217:AL217" si="541">AF216+7</f>
        <v>45278</v>
      </c>
      <c r="AG217" s="12">
        <f t="shared" si="541"/>
        <v>45279</v>
      </c>
      <c r="AH217" s="12">
        <f t="shared" si="541"/>
        <v>45280</v>
      </c>
      <c r="AI217" s="12">
        <f t="shared" si="541"/>
        <v>45281</v>
      </c>
      <c r="AJ217" s="12">
        <f t="shared" si="541"/>
        <v>45282</v>
      </c>
      <c r="AK217" s="12">
        <f t="shared" si="541"/>
        <v>45283</v>
      </c>
      <c r="AL217" s="12">
        <f t="shared" si="541"/>
        <v>45284</v>
      </c>
    </row>
    <row r="218" spans="1:38" x14ac:dyDescent="0.25">
      <c r="A218" s="21"/>
      <c r="B218" s="21"/>
      <c r="C218" s="21"/>
      <c r="D218" s="12">
        <f t="shared" ref="D218:J218" si="542">D217+7</f>
        <v>45222</v>
      </c>
      <c r="E218" s="12">
        <f t="shared" si="542"/>
        <v>45223</v>
      </c>
      <c r="F218" s="12">
        <f t="shared" si="542"/>
        <v>45224</v>
      </c>
      <c r="G218" s="12">
        <f t="shared" si="542"/>
        <v>45225</v>
      </c>
      <c r="H218" s="12">
        <f t="shared" si="542"/>
        <v>45226</v>
      </c>
      <c r="I218" s="12">
        <f t="shared" si="542"/>
        <v>45227</v>
      </c>
      <c r="J218" s="12">
        <f t="shared" si="542"/>
        <v>45228</v>
      </c>
      <c r="K218" s="55"/>
      <c r="L218" s="93"/>
      <c r="M218" s="93"/>
      <c r="N218" s="93"/>
      <c r="O218" s="93"/>
      <c r="P218" s="93"/>
      <c r="Q218" s="93"/>
      <c r="R218" s="93"/>
      <c r="S218" s="93"/>
      <c r="T218" s="93"/>
      <c r="U218" s="93"/>
      <c r="V218" s="93"/>
      <c r="W218" s="93"/>
      <c r="X218" s="93"/>
      <c r="Y218" s="93"/>
      <c r="Z218" s="93"/>
      <c r="AA218" s="93"/>
      <c r="AB218" s="93"/>
      <c r="AC218" s="93"/>
      <c r="AD218" s="93"/>
      <c r="AE218" s="21"/>
      <c r="AF218" s="12">
        <f t="shared" ref="AF218:AL218" si="543">AF217+7</f>
        <v>45285</v>
      </c>
      <c r="AG218" s="12">
        <f t="shared" si="543"/>
        <v>45286</v>
      </c>
      <c r="AH218" s="12">
        <f t="shared" si="543"/>
        <v>45287</v>
      </c>
      <c r="AI218" s="12">
        <f t="shared" si="543"/>
        <v>45288</v>
      </c>
      <c r="AJ218" s="12">
        <f t="shared" si="543"/>
        <v>45289</v>
      </c>
      <c r="AK218" s="12">
        <f t="shared" si="543"/>
        <v>45290</v>
      </c>
      <c r="AL218" s="12">
        <f t="shared" si="543"/>
        <v>45291</v>
      </c>
    </row>
    <row r="219" spans="1:38" ht="19.2" x14ac:dyDescent="0.45">
      <c r="A219" s="25"/>
      <c r="B219" s="21"/>
      <c r="C219" s="21"/>
      <c r="D219" s="47">
        <f t="shared" ref="D219:J219" si="544">D218+7</f>
        <v>45229</v>
      </c>
      <c r="E219" s="47">
        <f t="shared" si="544"/>
        <v>45230</v>
      </c>
      <c r="F219" s="47">
        <f t="shared" si="544"/>
        <v>45231</v>
      </c>
      <c r="G219" s="47">
        <f t="shared" si="544"/>
        <v>45232</v>
      </c>
      <c r="H219" s="47">
        <f t="shared" si="544"/>
        <v>45233</v>
      </c>
      <c r="I219" s="47">
        <f t="shared" si="544"/>
        <v>45234</v>
      </c>
      <c r="J219" s="47">
        <f t="shared" si="544"/>
        <v>45235</v>
      </c>
      <c r="K219" s="56"/>
      <c r="L219" s="21"/>
      <c r="M219" s="22"/>
      <c r="N219" s="22"/>
      <c r="O219" s="22"/>
      <c r="P219" s="22"/>
      <c r="Q219" s="22"/>
      <c r="R219" s="22"/>
      <c r="S219" s="22"/>
      <c r="T219" s="22"/>
      <c r="U219" s="22"/>
      <c r="V219" s="22"/>
      <c r="W219" s="22"/>
      <c r="X219" s="22"/>
      <c r="Y219" s="22"/>
      <c r="Z219" s="22"/>
      <c r="AA219" s="22"/>
      <c r="AB219" s="22"/>
      <c r="AC219" s="22"/>
      <c r="AD219" s="21"/>
      <c r="AE219" s="21"/>
      <c r="AF219" s="47">
        <f t="shared" ref="AF219:AL219" si="545">AF218+7</f>
        <v>45292</v>
      </c>
      <c r="AG219" s="47">
        <f t="shared" si="545"/>
        <v>45293</v>
      </c>
      <c r="AH219" s="47">
        <f t="shared" si="545"/>
        <v>45294</v>
      </c>
      <c r="AI219" s="47">
        <f t="shared" si="545"/>
        <v>45295</v>
      </c>
      <c r="AJ219" s="47">
        <f t="shared" si="545"/>
        <v>45296</v>
      </c>
      <c r="AK219" s="47">
        <f t="shared" si="545"/>
        <v>45297</v>
      </c>
      <c r="AL219" s="47">
        <f t="shared" si="545"/>
        <v>45298</v>
      </c>
    </row>
    <row r="220" spans="1:38" ht="19.8" x14ac:dyDescent="0.3">
      <c r="A220" s="23"/>
      <c r="C220" s="57" t="s">
        <v>24</v>
      </c>
      <c r="D220" s="94" t="str">
        <f>VLOOKUP(1,tbDay[],2)</f>
        <v>MANDAG</v>
      </c>
      <c r="E220" s="94"/>
      <c r="F220" s="94"/>
      <c r="G220" s="94"/>
      <c r="H220" s="94"/>
      <c r="I220" s="95" t="str">
        <f>VLOOKUP(2,tbDay[],2)</f>
        <v>TIRSDAG</v>
      </c>
      <c r="J220" s="95"/>
      <c r="K220" s="95"/>
      <c r="L220" s="95"/>
      <c r="M220" s="95"/>
      <c r="N220" s="96" t="str">
        <f>VLOOKUP(3,tbDay[],2)</f>
        <v>ONSDAG</v>
      </c>
      <c r="O220" s="96"/>
      <c r="P220" s="96"/>
      <c r="Q220" s="96"/>
      <c r="R220" s="96"/>
      <c r="S220" s="96" t="str">
        <f>VLOOKUP(4,tbDay[],2)</f>
        <v>TORSDAG</v>
      </c>
      <c r="T220" s="96"/>
      <c r="U220" s="96"/>
      <c r="V220" s="96"/>
      <c r="W220" s="96"/>
      <c r="X220" s="96" t="str">
        <f>VLOOKUP(5,tbDay[],2)</f>
        <v>FREDAG</v>
      </c>
      <c r="Y220" s="96"/>
      <c r="Z220" s="96"/>
      <c r="AA220" s="96"/>
      <c r="AB220" s="96"/>
      <c r="AC220" s="95" t="str">
        <f>VLOOKUP(6,tbDay[],2)</f>
        <v>LØRDAG</v>
      </c>
      <c r="AD220" s="95"/>
      <c r="AE220" s="95"/>
      <c r="AF220" s="95"/>
      <c r="AG220" s="95"/>
      <c r="AH220" s="95" t="str">
        <f>VLOOKUP(7,tbDay[],2)</f>
        <v>SØNDAG</v>
      </c>
      <c r="AI220" s="95"/>
      <c r="AJ220" s="95"/>
      <c r="AK220" s="95"/>
      <c r="AL220" s="95"/>
    </row>
    <row r="221" spans="1:38" ht="15" x14ac:dyDescent="0.35">
      <c r="A221" s="19"/>
      <c r="C221" s="86">
        <f t="shared" ref="C221" si="546">_xlfn.ISOWEEKNUM(D221)</f>
        <v>44</v>
      </c>
      <c r="D221" s="14">
        <f>VLOOKUP(A212,xCal,2)+INDEX(Indstillinger!U$5:U$18,A212+1)</f>
        <v>45229</v>
      </c>
      <c r="E221" s="88" t="str">
        <f>IFERROR(VLOOKUP(D221,tbCal1[],2,FALSE),"")</f>
        <v/>
      </c>
      <c r="F221" s="88"/>
      <c r="G221" s="88"/>
      <c r="H221" s="88"/>
      <c r="I221" s="14">
        <f>D221+1</f>
        <v>45230</v>
      </c>
      <c r="J221" s="88" t="str">
        <f>IFERROR(VLOOKUP(I221,tbCal1[],2,FALSE),"")</f>
        <v>Halloween</v>
      </c>
      <c r="K221" s="88"/>
      <c r="L221" s="88"/>
      <c r="M221" s="88"/>
      <c r="N221" s="14">
        <f>I221+1</f>
        <v>45231</v>
      </c>
      <c r="O221" s="88" t="str">
        <f>IFERROR(VLOOKUP(N221,tbCal1[],2,FALSE),"")</f>
        <v/>
      </c>
      <c r="P221" s="88"/>
      <c r="Q221" s="88"/>
      <c r="R221" s="88"/>
      <c r="S221" s="14">
        <f>N221+1</f>
        <v>45232</v>
      </c>
      <c r="T221" s="88" t="str">
        <f>IFERROR(VLOOKUP(S221,tbCal1[],2,FALSE),"")</f>
        <v/>
      </c>
      <c r="U221" s="88"/>
      <c r="V221" s="88"/>
      <c r="W221" s="88"/>
      <c r="X221" s="14">
        <f>S221+1</f>
        <v>45233</v>
      </c>
      <c r="Y221" s="88" t="str">
        <f>IFERROR(VLOOKUP(X221,tbCal1[],2,FALSE),"")</f>
        <v/>
      </c>
      <c r="Z221" s="88"/>
      <c r="AA221" s="88"/>
      <c r="AB221" s="88"/>
      <c r="AC221" s="14">
        <f>X221+1</f>
        <v>45234</v>
      </c>
      <c r="AD221" s="88" t="str">
        <f>IFERROR(VLOOKUP(AC221,tbCal1[],2,FALSE),"")</f>
        <v/>
      </c>
      <c r="AE221" s="88"/>
      <c r="AF221" s="88"/>
      <c r="AG221" s="88"/>
      <c r="AH221" s="14">
        <f>AC221+1</f>
        <v>45235</v>
      </c>
      <c r="AI221" s="88" t="str">
        <f>IFERROR(VLOOKUP(AH221,tbCal1[],2,FALSE),"")</f>
        <v/>
      </c>
      <c r="AJ221" s="88"/>
      <c r="AK221" s="88"/>
      <c r="AL221" s="88"/>
    </row>
    <row r="222" spans="1:38" ht="46.2" x14ac:dyDescent="0.7">
      <c r="A222" s="24"/>
      <c r="C222" s="87"/>
      <c r="D222" s="89" t="str">
        <f>IFERROR(VLOOKUP(D221,tbCal2[],2,FALSE),"")</f>
        <v/>
      </c>
      <c r="E222" s="90"/>
      <c r="F222" s="90"/>
      <c r="G222" s="90"/>
      <c r="H222" s="91"/>
      <c r="I222" s="89" t="str">
        <f>IFERROR(VLOOKUP(I221,tbCal2[],2,FALSE),"")</f>
        <v/>
      </c>
      <c r="J222" s="90"/>
      <c r="K222" s="90"/>
      <c r="L222" s="90"/>
      <c r="M222" s="91"/>
      <c r="N222" s="89" t="str">
        <f>IFERROR(VLOOKUP(N221,tbCal2[],2,FALSE),"")</f>
        <v/>
      </c>
      <c r="O222" s="90"/>
      <c r="P222" s="90"/>
      <c r="Q222" s="90"/>
      <c r="R222" s="91"/>
      <c r="S222" s="89" t="str">
        <f>IFERROR(VLOOKUP(S221,tbCal2[],2,FALSE),"")</f>
        <v/>
      </c>
      <c r="T222" s="90"/>
      <c r="U222" s="90"/>
      <c r="V222" s="90"/>
      <c r="W222" s="91"/>
      <c r="X222" s="89" t="str">
        <f>IFERROR(VLOOKUP(X221,tbCal2[],2,FALSE),"")</f>
        <v/>
      </c>
      <c r="Y222" s="90"/>
      <c r="Z222" s="90"/>
      <c r="AA222" s="90"/>
      <c r="AB222" s="91"/>
      <c r="AC222" s="89" t="str">
        <f>IFERROR(VLOOKUP(AC221,tbCal2[],2,FALSE),"")</f>
        <v/>
      </c>
      <c r="AD222" s="90"/>
      <c r="AE222" s="90"/>
      <c r="AF222" s="90"/>
      <c r="AG222" s="91"/>
      <c r="AH222" s="89" t="str">
        <f>IFERROR(VLOOKUP(AH221,tbCal2[],2,FALSE),"")</f>
        <v/>
      </c>
      <c r="AI222" s="90"/>
      <c r="AJ222" s="90"/>
      <c r="AK222" s="90"/>
      <c r="AL222" s="91"/>
    </row>
    <row r="223" spans="1:38" ht="15" x14ac:dyDescent="0.35">
      <c r="A223" s="19"/>
      <c r="C223" s="86">
        <f t="shared" ref="C223" si="547">_xlfn.ISOWEEKNUM(D223)</f>
        <v>45</v>
      </c>
      <c r="D223" s="14">
        <f>D221+7</f>
        <v>45236</v>
      </c>
      <c r="E223" s="88" t="str">
        <f>IFERROR(VLOOKUP(D223,tbCal1[],2,FALSE),"")</f>
        <v/>
      </c>
      <c r="F223" s="88"/>
      <c r="G223" s="88"/>
      <c r="H223" s="88"/>
      <c r="I223" s="14">
        <f>I221+7</f>
        <v>45237</v>
      </c>
      <c r="J223" s="88" t="str">
        <f>IFERROR(VLOOKUP(I223,tbCal1[],2,FALSE),"")</f>
        <v/>
      </c>
      <c r="K223" s="88"/>
      <c r="L223" s="88"/>
      <c r="M223" s="88"/>
      <c r="N223" s="14">
        <f>N221+7</f>
        <v>45238</v>
      </c>
      <c r="O223" s="88" t="str">
        <f>IFERROR(VLOOKUP(N223,tbCal1[],2,FALSE),"")</f>
        <v/>
      </c>
      <c r="P223" s="88"/>
      <c r="Q223" s="88"/>
      <c r="R223" s="88"/>
      <c r="S223" s="14">
        <f>S221+7</f>
        <v>45239</v>
      </c>
      <c r="T223" s="88" t="str">
        <f>IFERROR(VLOOKUP(S223,tbCal1[],2,FALSE),"")</f>
        <v/>
      </c>
      <c r="U223" s="88"/>
      <c r="V223" s="88"/>
      <c r="W223" s="88"/>
      <c r="X223" s="14">
        <f>X221+7</f>
        <v>45240</v>
      </c>
      <c r="Y223" s="88" t="str">
        <f>IFERROR(VLOOKUP(X223,tbCal1[],2,FALSE),"")</f>
        <v/>
      </c>
      <c r="Z223" s="88"/>
      <c r="AA223" s="88"/>
      <c r="AB223" s="88"/>
      <c r="AC223" s="14">
        <f>AC221+7</f>
        <v>45241</v>
      </c>
      <c r="AD223" s="88" t="str">
        <f>IFERROR(VLOOKUP(AC223,tbCal1[],2,FALSE),"")</f>
        <v>Mortensdag</v>
      </c>
      <c r="AE223" s="88"/>
      <c r="AF223" s="88"/>
      <c r="AG223" s="88"/>
      <c r="AH223" s="14">
        <f>AH221+7</f>
        <v>45242</v>
      </c>
      <c r="AI223" s="88" t="str">
        <f>IFERROR(VLOOKUP(AH223,tbCal1[],2,FALSE),"")</f>
        <v/>
      </c>
      <c r="AJ223" s="88"/>
      <c r="AK223" s="88"/>
      <c r="AL223" s="88"/>
    </row>
    <row r="224" spans="1:38" ht="46.2" x14ac:dyDescent="0.7">
      <c r="A224" s="24"/>
      <c r="C224" s="87"/>
      <c r="D224" s="89" t="str">
        <f>IFERROR(VLOOKUP(D223,tbCal2[],2,FALSE),"")</f>
        <v/>
      </c>
      <c r="E224" s="90"/>
      <c r="F224" s="90"/>
      <c r="G224" s="90"/>
      <c r="H224" s="91"/>
      <c r="I224" s="89" t="str">
        <f>IFERROR(VLOOKUP(I223,tbCal2[],2,FALSE),"")</f>
        <v/>
      </c>
      <c r="J224" s="90"/>
      <c r="K224" s="90"/>
      <c r="L224" s="90"/>
      <c r="M224" s="91"/>
      <c r="N224" s="89" t="str">
        <f>IFERROR(VLOOKUP(N223,tbCal2[],2,FALSE),"")</f>
        <v/>
      </c>
      <c r="O224" s="90"/>
      <c r="P224" s="90"/>
      <c r="Q224" s="90"/>
      <c r="R224" s="91"/>
      <c r="S224" s="89" t="str">
        <f>IFERROR(VLOOKUP(S223,tbCal2[],2,FALSE),"")</f>
        <v/>
      </c>
      <c r="T224" s="90"/>
      <c r="U224" s="90"/>
      <c r="V224" s="90"/>
      <c r="W224" s="91"/>
      <c r="X224" s="89" t="str">
        <f>IFERROR(VLOOKUP(X223,tbCal2[],2,FALSE),"")</f>
        <v/>
      </c>
      <c r="Y224" s="90"/>
      <c r="Z224" s="90"/>
      <c r="AA224" s="90"/>
      <c r="AB224" s="91"/>
      <c r="AC224" s="89" t="str">
        <f>IFERROR(VLOOKUP(AC223,tbCal2[],2,FALSE),"")</f>
        <v/>
      </c>
      <c r="AD224" s="90"/>
      <c r="AE224" s="90"/>
      <c r="AF224" s="90"/>
      <c r="AG224" s="91"/>
      <c r="AH224" s="89" t="str">
        <f>IFERROR(VLOOKUP(AH223,tbCal2[],2,FALSE),"")</f>
        <v/>
      </c>
      <c r="AI224" s="90"/>
      <c r="AJ224" s="90"/>
      <c r="AK224" s="90"/>
      <c r="AL224" s="91"/>
    </row>
    <row r="225" spans="1:38" ht="15" x14ac:dyDescent="0.35">
      <c r="A225" s="19"/>
      <c r="C225" s="86">
        <f t="shared" ref="C225" si="548">_xlfn.ISOWEEKNUM(D225)</f>
        <v>46</v>
      </c>
      <c r="D225" s="14">
        <f t="shared" ref="D225" si="549">D223+7</f>
        <v>45243</v>
      </c>
      <c r="E225" s="88" t="str">
        <f>IFERROR(VLOOKUP(D225,tbCal1[],2,FALSE),"")</f>
        <v/>
      </c>
      <c r="F225" s="88"/>
      <c r="G225" s="88"/>
      <c r="H225" s="88"/>
      <c r="I225" s="14">
        <f t="shared" ref="I225" si="550">I223+7</f>
        <v>45244</v>
      </c>
      <c r="J225" s="88" t="str">
        <f>IFERROR(VLOOKUP(I225,tbCal1[],2,FALSE),"")</f>
        <v/>
      </c>
      <c r="K225" s="88"/>
      <c r="L225" s="88"/>
      <c r="M225" s="88"/>
      <c r="N225" s="14">
        <f t="shared" ref="N225" si="551">N223+7</f>
        <v>45245</v>
      </c>
      <c r="O225" s="88" t="str">
        <f>IFERROR(VLOOKUP(N225,tbCal1[],2,FALSE),"")</f>
        <v/>
      </c>
      <c r="P225" s="88"/>
      <c r="Q225" s="88"/>
      <c r="R225" s="88"/>
      <c r="S225" s="14">
        <f t="shared" ref="S225" si="552">S223+7</f>
        <v>45246</v>
      </c>
      <c r="T225" s="88" t="str">
        <f>IFERROR(VLOOKUP(S225,tbCal1[],2,FALSE),"")</f>
        <v/>
      </c>
      <c r="U225" s="88"/>
      <c r="V225" s="88"/>
      <c r="W225" s="88"/>
      <c r="X225" s="14">
        <f t="shared" ref="X225" si="553">X223+7</f>
        <v>45247</v>
      </c>
      <c r="Y225" s="88" t="str">
        <f>IFERROR(VLOOKUP(X225,tbCal1[],2,FALSE),"")</f>
        <v/>
      </c>
      <c r="Z225" s="88"/>
      <c r="AA225" s="88"/>
      <c r="AB225" s="88"/>
      <c r="AC225" s="14">
        <f t="shared" ref="AC225" si="554">AC223+7</f>
        <v>45248</v>
      </c>
      <c r="AD225" s="88" t="str">
        <f>IFERROR(VLOOKUP(AC225,tbCal1[],2,FALSE),"")</f>
        <v/>
      </c>
      <c r="AE225" s="88"/>
      <c r="AF225" s="88"/>
      <c r="AG225" s="88"/>
      <c r="AH225" s="14">
        <f t="shared" ref="AH225" si="555">AH223+7</f>
        <v>45249</v>
      </c>
      <c r="AI225" s="88" t="str">
        <f>IFERROR(VLOOKUP(AH225,tbCal1[],2,FALSE),"")</f>
        <v/>
      </c>
      <c r="AJ225" s="88"/>
      <c r="AK225" s="88"/>
      <c r="AL225" s="88"/>
    </row>
    <row r="226" spans="1:38" ht="46.2" x14ac:dyDescent="0.7">
      <c r="A226" s="24"/>
      <c r="C226" s="87"/>
      <c r="D226" s="89" t="str">
        <f>IFERROR(VLOOKUP(D225,tbCal2[],2,FALSE),"")</f>
        <v/>
      </c>
      <c r="E226" s="90"/>
      <c r="F226" s="90"/>
      <c r="G226" s="90"/>
      <c r="H226" s="91"/>
      <c r="I226" s="89" t="str">
        <f>IFERROR(VLOOKUP(I225,tbCal2[],2,FALSE),"")</f>
        <v/>
      </c>
      <c r="J226" s="90"/>
      <c r="K226" s="90"/>
      <c r="L226" s="90"/>
      <c r="M226" s="91"/>
      <c r="N226" s="89" t="str">
        <f>IFERROR(VLOOKUP(N225,tbCal2[],2,FALSE),"")</f>
        <v/>
      </c>
      <c r="O226" s="90"/>
      <c r="P226" s="90"/>
      <c r="Q226" s="90"/>
      <c r="R226" s="91"/>
      <c r="S226" s="89" t="str">
        <f>IFERROR(VLOOKUP(S225,tbCal2[],2,FALSE),"")</f>
        <v/>
      </c>
      <c r="T226" s="90"/>
      <c r="U226" s="90"/>
      <c r="V226" s="90"/>
      <c r="W226" s="91"/>
      <c r="X226" s="89" t="str">
        <f>IFERROR(VLOOKUP(X225,tbCal2[],2,FALSE),"")</f>
        <v/>
      </c>
      <c r="Y226" s="90"/>
      <c r="Z226" s="90"/>
      <c r="AA226" s="90"/>
      <c r="AB226" s="91"/>
      <c r="AC226" s="89" t="str">
        <f>IFERROR(VLOOKUP(AC225,tbCal2[],2,FALSE),"")</f>
        <v/>
      </c>
      <c r="AD226" s="90"/>
      <c r="AE226" s="90"/>
      <c r="AF226" s="90"/>
      <c r="AG226" s="91"/>
      <c r="AH226" s="89" t="str">
        <f>IFERROR(VLOOKUP(AH225,tbCal2[],2,FALSE),"")</f>
        <v/>
      </c>
      <c r="AI226" s="90"/>
      <c r="AJ226" s="90"/>
      <c r="AK226" s="90"/>
      <c r="AL226" s="91"/>
    </row>
    <row r="227" spans="1:38" ht="15" x14ac:dyDescent="0.35">
      <c r="A227" s="19"/>
      <c r="C227" s="86">
        <f t="shared" ref="C227" si="556">_xlfn.ISOWEEKNUM(D227)</f>
        <v>47</v>
      </c>
      <c r="D227" s="14">
        <f t="shared" ref="D227" si="557">D225+7</f>
        <v>45250</v>
      </c>
      <c r="E227" s="88" t="str">
        <f>IFERROR(VLOOKUP(D227,tbCal1[],2,FALSE),"")</f>
        <v/>
      </c>
      <c r="F227" s="88"/>
      <c r="G227" s="88"/>
      <c r="H227" s="88"/>
      <c r="I227" s="14">
        <f t="shared" ref="I227" si="558">I225+7</f>
        <v>45251</v>
      </c>
      <c r="J227" s="88" t="str">
        <f>IFERROR(VLOOKUP(I227,tbCal1[],2,FALSE),"")</f>
        <v/>
      </c>
      <c r="K227" s="88"/>
      <c r="L227" s="88"/>
      <c r="M227" s="88"/>
      <c r="N227" s="14">
        <f t="shared" ref="N227" si="559">N225+7</f>
        <v>45252</v>
      </c>
      <c r="O227" s="88" t="str">
        <f>IFERROR(VLOOKUP(N227,tbCal1[],2,FALSE),"")</f>
        <v/>
      </c>
      <c r="P227" s="88"/>
      <c r="Q227" s="88"/>
      <c r="R227" s="88"/>
      <c r="S227" s="14">
        <f t="shared" ref="S227" si="560">S225+7</f>
        <v>45253</v>
      </c>
      <c r="T227" s="88" t="str">
        <f>IFERROR(VLOOKUP(S227,tbCal1[],2,FALSE),"")</f>
        <v/>
      </c>
      <c r="U227" s="88"/>
      <c r="V227" s="88"/>
      <c r="W227" s="88"/>
      <c r="X227" s="14">
        <f t="shared" ref="X227" si="561">X225+7</f>
        <v>45254</v>
      </c>
      <c r="Y227" s="88" t="str">
        <f>IFERROR(VLOOKUP(X227,tbCal1[],2,FALSE),"")</f>
        <v/>
      </c>
      <c r="Z227" s="88"/>
      <c r="AA227" s="88"/>
      <c r="AB227" s="88"/>
      <c r="AC227" s="14">
        <f t="shared" ref="AC227" si="562">AC225+7</f>
        <v>45255</v>
      </c>
      <c r="AD227" s="88" t="str">
        <f>IFERROR(VLOOKUP(AC227,tbCal1[],2,FALSE),"")</f>
        <v/>
      </c>
      <c r="AE227" s="88"/>
      <c r="AF227" s="88"/>
      <c r="AG227" s="88"/>
      <c r="AH227" s="14">
        <f t="shared" ref="AH227" si="563">AH225+7</f>
        <v>45256</v>
      </c>
      <c r="AI227" s="88" t="str">
        <f>IFERROR(VLOOKUP(AH227,tbCal1[],2,FALSE),"")</f>
        <v/>
      </c>
      <c r="AJ227" s="88"/>
      <c r="AK227" s="88"/>
      <c r="AL227" s="88"/>
    </row>
    <row r="228" spans="1:38" ht="46.2" x14ac:dyDescent="0.7">
      <c r="A228" s="24"/>
      <c r="C228" s="87"/>
      <c r="D228" s="89" t="str">
        <f>IFERROR(VLOOKUP(D227,tbCal2[],2,FALSE),"")</f>
        <v/>
      </c>
      <c r="E228" s="90"/>
      <c r="F228" s="90"/>
      <c r="G228" s="90"/>
      <c r="H228" s="91"/>
      <c r="I228" s="89" t="str">
        <f>IFERROR(VLOOKUP(I227,tbCal2[],2,FALSE),"")</f>
        <v/>
      </c>
      <c r="J228" s="90"/>
      <c r="K228" s="90"/>
      <c r="L228" s="90"/>
      <c r="M228" s="91"/>
      <c r="N228" s="89" t="str">
        <f>IFERROR(VLOOKUP(N227,tbCal2[],2,FALSE),"")</f>
        <v/>
      </c>
      <c r="O228" s="90"/>
      <c r="P228" s="90"/>
      <c r="Q228" s="90"/>
      <c r="R228" s="91"/>
      <c r="S228" s="89" t="str">
        <f>IFERROR(VLOOKUP(S227,tbCal2[],2,FALSE),"")</f>
        <v/>
      </c>
      <c r="T228" s="90"/>
      <c r="U228" s="90"/>
      <c r="V228" s="90"/>
      <c r="W228" s="91"/>
      <c r="X228" s="89" t="str">
        <f>IFERROR(VLOOKUP(X227,tbCal2[],2,FALSE),"")</f>
        <v/>
      </c>
      <c r="Y228" s="90"/>
      <c r="Z228" s="90"/>
      <c r="AA228" s="90"/>
      <c r="AB228" s="91"/>
      <c r="AC228" s="89" t="str">
        <f>IFERROR(VLOOKUP(AC227,tbCal2[],2,FALSE),"")</f>
        <v/>
      </c>
      <c r="AD228" s="90"/>
      <c r="AE228" s="90"/>
      <c r="AF228" s="90"/>
      <c r="AG228" s="91"/>
      <c r="AH228" s="89" t="str">
        <f>IFERROR(VLOOKUP(AH227,tbCal2[],2,FALSE),"")</f>
        <v/>
      </c>
      <c r="AI228" s="90"/>
      <c r="AJ228" s="90"/>
      <c r="AK228" s="90"/>
      <c r="AL228" s="91"/>
    </row>
    <row r="229" spans="1:38" ht="15" x14ac:dyDescent="0.35">
      <c r="A229" s="19"/>
      <c r="C229" s="86">
        <f t="shared" ref="C229" si="564">_xlfn.ISOWEEKNUM(D229)</f>
        <v>48</v>
      </c>
      <c r="D229" s="14">
        <f t="shared" ref="D229" si="565">D227+7</f>
        <v>45257</v>
      </c>
      <c r="E229" s="88" t="str">
        <f>IFERROR(VLOOKUP(D229,tbCal1[],2,FALSE),"")</f>
        <v/>
      </c>
      <c r="F229" s="88"/>
      <c r="G229" s="88"/>
      <c r="H229" s="88"/>
      <c r="I229" s="14">
        <f t="shared" ref="I229" si="566">I227+7</f>
        <v>45258</v>
      </c>
      <c r="J229" s="88" t="str">
        <f>IFERROR(VLOOKUP(I229,tbCal1[],2,FALSE),"")</f>
        <v/>
      </c>
      <c r="K229" s="88"/>
      <c r="L229" s="88"/>
      <c r="M229" s="88"/>
      <c r="N229" s="14">
        <f t="shared" ref="N229" si="567">N227+7</f>
        <v>45259</v>
      </c>
      <c r="O229" s="88" t="str">
        <f>IFERROR(VLOOKUP(N229,tbCal1[],2,FALSE),"")</f>
        <v/>
      </c>
      <c r="P229" s="88"/>
      <c r="Q229" s="88"/>
      <c r="R229" s="88"/>
      <c r="S229" s="14">
        <f t="shared" ref="S229" si="568">S227+7</f>
        <v>45260</v>
      </c>
      <c r="T229" s="88" t="str">
        <f>IFERROR(VLOOKUP(S229,tbCal1[],2,FALSE),"")</f>
        <v/>
      </c>
      <c r="U229" s="88"/>
      <c r="V229" s="88"/>
      <c r="W229" s="88"/>
      <c r="X229" s="14">
        <f t="shared" ref="X229" si="569">X227+7</f>
        <v>45261</v>
      </c>
      <c r="Y229" s="88" t="str">
        <f>IFERROR(VLOOKUP(X229,tbCal1[],2,FALSE),"")</f>
        <v/>
      </c>
      <c r="Z229" s="88"/>
      <c r="AA229" s="88"/>
      <c r="AB229" s="88"/>
      <c r="AC229" s="14">
        <f t="shared" ref="AC229" si="570">AC227+7</f>
        <v>45262</v>
      </c>
      <c r="AD229" s="88" t="str">
        <f>IFERROR(VLOOKUP(AC229,tbCal1[],2,FALSE),"")</f>
        <v/>
      </c>
      <c r="AE229" s="88"/>
      <c r="AF229" s="88"/>
      <c r="AG229" s="88"/>
      <c r="AH229" s="14">
        <f t="shared" ref="AH229" si="571">AH227+7</f>
        <v>45263</v>
      </c>
      <c r="AI229" s="88" t="str">
        <f>IFERROR(VLOOKUP(AH229,tbCal1[],2,FALSE),"")</f>
        <v/>
      </c>
      <c r="AJ229" s="88"/>
      <c r="AK229" s="88"/>
      <c r="AL229" s="88"/>
    </row>
    <row r="230" spans="1:38" ht="46.2" x14ac:dyDescent="0.7">
      <c r="A230" s="24"/>
      <c r="C230" s="87"/>
      <c r="D230" s="89" t="str">
        <f>IFERROR(VLOOKUP(D229,tbCal2[],2,FALSE),"")</f>
        <v/>
      </c>
      <c r="E230" s="90"/>
      <c r="F230" s="90"/>
      <c r="G230" s="90"/>
      <c r="H230" s="91"/>
      <c r="I230" s="89" t="str">
        <f>IFERROR(VLOOKUP(I229,tbCal2[],2,FALSE),"")</f>
        <v/>
      </c>
      <c r="J230" s="90"/>
      <c r="K230" s="90"/>
      <c r="L230" s="90"/>
      <c r="M230" s="91"/>
      <c r="N230" s="89" t="str">
        <f>IFERROR(VLOOKUP(N229,tbCal2[],2,FALSE),"")</f>
        <v/>
      </c>
      <c r="O230" s="90"/>
      <c r="P230" s="90"/>
      <c r="Q230" s="90"/>
      <c r="R230" s="91"/>
      <c r="S230" s="89" t="str">
        <f>IFERROR(VLOOKUP(S229,tbCal2[],2,FALSE),"")</f>
        <v/>
      </c>
      <c r="T230" s="90"/>
      <c r="U230" s="90"/>
      <c r="V230" s="90"/>
      <c r="W230" s="91"/>
      <c r="X230" s="89" t="str">
        <f>IFERROR(VLOOKUP(X229,tbCal2[],2,FALSE),"")</f>
        <v/>
      </c>
      <c r="Y230" s="90"/>
      <c r="Z230" s="90"/>
      <c r="AA230" s="90"/>
      <c r="AB230" s="91"/>
      <c r="AC230" s="89" t="str">
        <f>IFERROR(VLOOKUP(AC229,tbCal2[],2,FALSE),"")</f>
        <v/>
      </c>
      <c r="AD230" s="90"/>
      <c r="AE230" s="90"/>
      <c r="AF230" s="90"/>
      <c r="AG230" s="91"/>
      <c r="AH230" s="89" t="str">
        <f>IFERROR(VLOOKUP(AH229,tbCal2[],2,FALSE),"")</f>
        <v/>
      </c>
      <c r="AI230" s="90"/>
      <c r="AJ230" s="90"/>
      <c r="AK230" s="90"/>
      <c r="AL230" s="91"/>
    </row>
    <row r="231" spans="1:38" ht="15" x14ac:dyDescent="0.35">
      <c r="A231" s="19"/>
      <c r="C231" s="86">
        <f t="shared" ref="C231" si="572">_xlfn.ISOWEEKNUM(D231)</f>
        <v>49</v>
      </c>
      <c r="D231" s="14">
        <f t="shared" ref="D231" si="573">D229+7</f>
        <v>45264</v>
      </c>
      <c r="E231" s="88" t="str">
        <f>IFERROR(VLOOKUP(D231,tbCal1[],2,FALSE),"")</f>
        <v/>
      </c>
      <c r="F231" s="88"/>
      <c r="G231" s="88"/>
      <c r="H231" s="88"/>
      <c r="I231" s="14">
        <f t="shared" ref="I231" si="574">I229+7</f>
        <v>45265</v>
      </c>
      <c r="J231" s="88" t="str">
        <f>IFERROR(VLOOKUP(I231,tbCal1[],2,FALSE),"")</f>
        <v/>
      </c>
      <c r="K231" s="88"/>
      <c r="L231" s="88"/>
      <c r="M231" s="88"/>
      <c r="N231" s="14">
        <f t="shared" ref="N231" si="575">N229+7</f>
        <v>45266</v>
      </c>
      <c r="O231" s="88" t="str">
        <f>IFERROR(VLOOKUP(N231,tbCal1[],2,FALSE),"")</f>
        <v/>
      </c>
      <c r="P231" s="88"/>
      <c r="Q231" s="88"/>
      <c r="R231" s="88"/>
      <c r="S231" s="14">
        <f t="shared" ref="S231" si="576">S229+7</f>
        <v>45267</v>
      </c>
      <c r="T231" s="88" t="str">
        <f>IFERROR(VLOOKUP(S231,tbCal1[],2,FALSE),"")</f>
        <v/>
      </c>
      <c r="U231" s="88"/>
      <c r="V231" s="88"/>
      <c r="W231" s="88"/>
      <c r="X231" s="14">
        <f t="shared" ref="X231" si="577">X229+7</f>
        <v>45268</v>
      </c>
      <c r="Y231" s="88" t="str">
        <f>IFERROR(VLOOKUP(X231,tbCal1[],2,FALSE),"")</f>
        <v/>
      </c>
      <c r="Z231" s="88"/>
      <c r="AA231" s="88"/>
      <c r="AB231" s="88"/>
      <c r="AC231" s="14">
        <f t="shared" ref="AC231" si="578">AC229+7</f>
        <v>45269</v>
      </c>
      <c r="AD231" s="88" t="str">
        <f>IFERROR(VLOOKUP(AC231,tbCal1[],2,FALSE),"")</f>
        <v/>
      </c>
      <c r="AE231" s="88"/>
      <c r="AF231" s="88"/>
      <c r="AG231" s="88"/>
      <c r="AH231" s="14">
        <f t="shared" ref="AH231" si="579">AH229+7</f>
        <v>45270</v>
      </c>
      <c r="AI231" s="88" t="str">
        <f>IFERROR(VLOOKUP(AH231,tbCal1[],2,FALSE),"")</f>
        <v/>
      </c>
      <c r="AJ231" s="88"/>
      <c r="AK231" s="88"/>
      <c r="AL231" s="88"/>
    </row>
    <row r="232" spans="1:38" ht="46.2" x14ac:dyDescent="0.7">
      <c r="A232" s="24"/>
      <c r="C232" s="87"/>
      <c r="D232" s="89" t="str">
        <f>IFERROR(VLOOKUP(D231,tbCal2[],2,FALSE),"")</f>
        <v/>
      </c>
      <c r="E232" s="90"/>
      <c r="F232" s="90"/>
      <c r="G232" s="90"/>
      <c r="H232" s="91"/>
      <c r="I232" s="89" t="str">
        <f>IFERROR(VLOOKUP(I231,tbCal2[],2,FALSE),"")</f>
        <v/>
      </c>
      <c r="J232" s="90"/>
      <c r="K232" s="90"/>
      <c r="L232" s="90"/>
      <c r="M232" s="91"/>
      <c r="N232" s="89" t="str">
        <f>IFERROR(VLOOKUP(N231,tbCal2[],2,FALSE),"")</f>
        <v/>
      </c>
      <c r="O232" s="90"/>
      <c r="P232" s="90"/>
      <c r="Q232" s="90"/>
      <c r="R232" s="91"/>
      <c r="S232" s="89" t="str">
        <f>IFERROR(VLOOKUP(S231,tbCal2[],2,FALSE),"")</f>
        <v/>
      </c>
      <c r="T232" s="90"/>
      <c r="U232" s="90"/>
      <c r="V232" s="90"/>
      <c r="W232" s="91"/>
      <c r="X232" s="89" t="str">
        <f>IFERROR(VLOOKUP(X231,tbCal2[],2,FALSE),"")</f>
        <v/>
      </c>
      <c r="Y232" s="90"/>
      <c r="Z232" s="90"/>
      <c r="AA232" s="90"/>
      <c r="AB232" s="91"/>
      <c r="AC232" s="89" t="str">
        <f>IFERROR(VLOOKUP(AC231,tbCal2[],2,FALSE),"")</f>
        <v/>
      </c>
      <c r="AD232" s="90"/>
      <c r="AE232" s="90"/>
      <c r="AF232" s="90"/>
      <c r="AG232" s="91"/>
      <c r="AH232" s="89" t="str">
        <f>IFERROR(VLOOKUP(AH231,tbCal2[],2,FALSE),"")</f>
        <v/>
      </c>
      <c r="AI232" s="90"/>
      <c r="AJ232" s="90"/>
      <c r="AK232" s="90"/>
      <c r="AL232" s="91"/>
    </row>
    <row r="233" spans="1:38" ht="19.2" x14ac:dyDescent="0.45">
      <c r="A233" s="18">
        <v>12</v>
      </c>
      <c r="D233" s="92" t="str">
        <f>VLOOKUP(A233-1,xCal,6)</f>
        <v>NOVEMBER 2023</v>
      </c>
      <c r="E233" s="92"/>
      <c r="F233" s="92"/>
      <c r="G233" s="92"/>
      <c r="H233" s="92"/>
      <c r="I233" s="92"/>
      <c r="J233" s="92"/>
      <c r="K233" s="8"/>
      <c r="L233"/>
      <c r="M233"/>
      <c r="N233"/>
      <c r="O233"/>
      <c r="P233"/>
      <c r="Q233"/>
      <c r="R233"/>
      <c r="S233"/>
      <c r="T233"/>
      <c r="U233"/>
      <c r="V233"/>
      <c r="W233"/>
      <c r="X233"/>
      <c r="Y233"/>
      <c r="Z233"/>
      <c r="AA233"/>
      <c r="AB233"/>
      <c r="AC233"/>
      <c r="AD233"/>
      <c r="AE233"/>
      <c r="AF233" s="92" t="str">
        <f>VLOOKUP(A233+1,xCal,6)</f>
        <v>JANUAR 2024</v>
      </c>
      <c r="AG233" s="92"/>
      <c r="AH233" s="92"/>
      <c r="AI233" s="92"/>
      <c r="AJ233" s="92"/>
      <c r="AK233" s="92"/>
      <c r="AL233" s="92"/>
    </row>
    <row r="234" spans="1:38" x14ac:dyDescent="0.25">
      <c r="A234" s="21"/>
      <c r="B234" s="21"/>
      <c r="C234" s="21"/>
      <c r="D234" s="20" t="s">
        <v>8</v>
      </c>
      <c r="E234" s="20" t="s">
        <v>9</v>
      </c>
      <c r="F234" s="20" t="s">
        <v>10</v>
      </c>
      <c r="G234" s="20" t="s">
        <v>11</v>
      </c>
      <c r="H234" s="20" t="s">
        <v>12</v>
      </c>
      <c r="I234" s="20" t="s">
        <v>13</v>
      </c>
      <c r="J234" s="20" t="s">
        <v>14</v>
      </c>
      <c r="K234" s="21"/>
      <c r="L234" s="93" t="str">
        <f>VLOOKUP(A233,xCal,6)</f>
        <v>DECEMBER 2023</v>
      </c>
      <c r="M234" s="93"/>
      <c r="N234" s="93"/>
      <c r="O234" s="93"/>
      <c r="P234" s="93"/>
      <c r="Q234" s="93"/>
      <c r="R234" s="93"/>
      <c r="S234" s="93"/>
      <c r="T234" s="93"/>
      <c r="U234" s="93"/>
      <c r="V234" s="93"/>
      <c r="W234" s="93"/>
      <c r="X234" s="93"/>
      <c r="Y234" s="93"/>
      <c r="Z234" s="93"/>
      <c r="AA234" s="93"/>
      <c r="AB234" s="93"/>
      <c r="AC234" s="93"/>
      <c r="AD234" s="93"/>
      <c r="AE234" s="21"/>
      <c r="AF234" s="20" t="s">
        <v>8</v>
      </c>
      <c r="AG234" s="20" t="s">
        <v>9</v>
      </c>
      <c r="AH234" s="20" t="s">
        <v>10</v>
      </c>
      <c r="AI234" s="20" t="s">
        <v>11</v>
      </c>
      <c r="AJ234" s="20" t="s">
        <v>12</v>
      </c>
      <c r="AK234" s="20" t="s">
        <v>13</v>
      </c>
      <c r="AL234" s="20" t="s">
        <v>14</v>
      </c>
    </row>
    <row r="235" spans="1:38" x14ac:dyDescent="0.25">
      <c r="A235" s="21"/>
      <c r="B235" s="21"/>
      <c r="C235" s="21"/>
      <c r="D235" s="12">
        <f>VLOOKUP(A233-1,xCal,2)+INDEX(Indstillinger!U$5:U$18,A233)</f>
        <v>45229</v>
      </c>
      <c r="E235" s="12">
        <f>D235+1</f>
        <v>45230</v>
      </c>
      <c r="F235" s="12">
        <f t="shared" ref="F235" si="580">E235+1</f>
        <v>45231</v>
      </c>
      <c r="G235" s="12">
        <f t="shared" ref="G235" si="581">F235+1</f>
        <v>45232</v>
      </c>
      <c r="H235" s="12">
        <f t="shared" ref="H235" si="582">G235+1</f>
        <v>45233</v>
      </c>
      <c r="I235" s="12">
        <f t="shared" ref="I235" si="583">H235+1</f>
        <v>45234</v>
      </c>
      <c r="J235" s="12">
        <f t="shared" ref="J235" si="584">I235+1</f>
        <v>45235</v>
      </c>
      <c r="K235" s="21"/>
      <c r="L235" s="93"/>
      <c r="M235" s="93"/>
      <c r="N235" s="93"/>
      <c r="O235" s="93"/>
      <c r="P235" s="93"/>
      <c r="Q235" s="93"/>
      <c r="R235" s="93"/>
      <c r="S235" s="93"/>
      <c r="T235" s="93"/>
      <c r="U235" s="93"/>
      <c r="V235" s="93"/>
      <c r="W235" s="93"/>
      <c r="X235" s="93"/>
      <c r="Y235" s="93"/>
      <c r="Z235" s="93"/>
      <c r="AA235" s="93"/>
      <c r="AB235" s="93"/>
      <c r="AC235" s="93"/>
      <c r="AD235" s="93"/>
      <c r="AE235" s="21"/>
      <c r="AF235" s="12">
        <f>VLOOKUP(A233+1,xCal,2)+INDEX(Indstillinger!U$5:U$18,A233+2)</f>
        <v>45292</v>
      </c>
      <c r="AG235" s="12">
        <f>AF235+1</f>
        <v>45293</v>
      </c>
      <c r="AH235" s="12">
        <f t="shared" ref="AH235" si="585">AG235+1</f>
        <v>45294</v>
      </c>
      <c r="AI235" s="12">
        <f t="shared" ref="AI235" si="586">AH235+1</f>
        <v>45295</v>
      </c>
      <c r="AJ235" s="12">
        <f t="shared" ref="AJ235" si="587">AI235+1</f>
        <v>45296</v>
      </c>
      <c r="AK235" s="12">
        <f t="shared" ref="AK235" si="588">AJ235+1</f>
        <v>45297</v>
      </c>
      <c r="AL235" s="12">
        <f t="shared" ref="AL235" si="589">AK235+1</f>
        <v>45298</v>
      </c>
    </row>
    <row r="236" spans="1:38" x14ac:dyDescent="0.25">
      <c r="A236" s="21"/>
      <c r="B236" s="21"/>
      <c r="C236" s="21"/>
      <c r="D236" s="12">
        <f>D235+7</f>
        <v>45236</v>
      </c>
      <c r="E236" s="12">
        <f t="shared" ref="E236:J236" si="590">E235+7</f>
        <v>45237</v>
      </c>
      <c r="F236" s="12">
        <f t="shared" si="590"/>
        <v>45238</v>
      </c>
      <c r="G236" s="12">
        <f t="shared" si="590"/>
        <v>45239</v>
      </c>
      <c r="H236" s="12">
        <f t="shared" si="590"/>
        <v>45240</v>
      </c>
      <c r="I236" s="12">
        <f t="shared" si="590"/>
        <v>45241</v>
      </c>
      <c r="J236" s="12">
        <f t="shared" si="590"/>
        <v>45242</v>
      </c>
      <c r="K236" s="21"/>
      <c r="L236" s="93"/>
      <c r="M236" s="93"/>
      <c r="N236" s="93"/>
      <c r="O236" s="93"/>
      <c r="P236" s="93"/>
      <c r="Q236" s="93"/>
      <c r="R236" s="93"/>
      <c r="S236" s="93"/>
      <c r="T236" s="93"/>
      <c r="U236" s="93"/>
      <c r="V236" s="93"/>
      <c r="W236" s="93"/>
      <c r="X236" s="93"/>
      <c r="Y236" s="93"/>
      <c r="Z236" s="93"/>
      <c r="AA236" s="93"/>
      <c r="AB236" s="93"/>
      <c r="AC236" s="93"/>
      <c r="AD236" s="93"/>
      <c r="AE236" s="21"/>
      <c r="AF236" s="12">
        <f>AF235+7</f>
        <v>45299</v>
      </c>
      <c r="AG236" s="12">
        <f t="shared" ref="AG236:AL236" si="591">AG235+7</f>
        <v>45300</v>
      </c>
      <c r="AH236" s="12">
        <f t="shared" si="591"/>
        <v>45301</v>
      </c>
      <c r="AI236" s="12">
        <f t="shared" si="591"/>
        <v>45302</v>
      </c>
      <c r="AJ236" s="12">
        <f t="shared" si="591"/>
        <v>45303</v>
      </c>
      <c r="AK236" s="12">
        <f t="shared" si="591"/>
        <v>45304</v>
      </c>
      <c r="AL236" s="12">
        <f t="shared" si="591"/>
        <v>45305</v>
      </c>
    </row>
    <row r="237" spans="1:38" x14ac:dyDescent="0.25">
      <c r="A237" s="21"/>
      <c r="B237" s="21"/>
      <c r="C237" s="21"/>
      <c r="D237" s="12">
        <f t="shared" ref="D237:J237" si="592">D236+7</f>
        <v>45243</v>
      </c>
      <c r="E237" s="12">
        <f t="shared" si="592"/>
        <v>45244</v>
      </c>
      <c r="F237" s="12">
        <f t="shared" si="592"/>
        <v>45245</v>
      </c>
      <c r="G237" s="12">
        <f t="shared" si="592"/>
        <v>45246</v>
      </c>
      <c r="H237" s="12">
        <f t="shared" si="592"/>
        <v>45247</v>
      </c>
      <c r="I237" s="12">
        <f t="shared" si="592"/>
        <v>45248</v>
      </c>
      <c r="J237" s="12">
        <f t="shared" si="592"/>
        <v>45249</v>
      </c>
      <c r="K237" s="21"/>
      <c r="L237" s="93"/>
      <c r="M237" s="93"/>
      <c r="N237" s="93"/>
      <c r="O237" s="93"/>
      <c r="P237" s="93"/>
      <c r="Q237" s="93"/>
      <c r="R237" s="93"/>
      <c r="S237" s="93"/>
      <c r="T237" s="93"/>
      <c r="U237" s="93"/>
      <c r="V237" s="93"/>
      <c r="W237" s="93"/>
      <c r="X237" s="93"/>
      <c r="Y237" s="93"/>
      <c r="Z237" s="93"/>
      <c r="AA237" s="93"/>
      <c r="AB237" s="93"/>
      <c r="AC237" s="93"/>
      <c r="AD237" s="93"/>
      <c r="AE237" s="21"/>
      <c r="AF237" s="12">
        <f t="shared" ref="AF237:AL237" si="593">AF236+7</f>
        <v>45306</v>
      </c>
      <c r="AG237" s="12">
        <f t="shared" si="593"/>
        <v>45307</v>
      </c>
      <c r="AH237" s="12">
        <f t="shared" si="593"/>
        <v>45308</v>
      </c>
      <c r="AI237" s="12">
        <f t="shared" si="593"/>
        <v>45309</v>
      </c>
      <c r="AJ237" s="12">
        <f t="shared" si="593"/>
        <v>45310</v>
      </c>
      <c r="AK237" s="12">
        <f t="shared" si="593"/>
        <v>45311</v>
      </c>
      <c r="AL237" s="12">
        <f t="shared" si="593"/>
        <v>45312</v>
      </c>
    </row>
    <row r="238" spans="1:38" x14ac:dyDescent="0.25">
      <c r="A238" s="21"/>
      <c r="B238" s="21"/>
      <c r="C238" s="21"/>
      <c r="D238" s="12">
        <f t="shared" ref="D238:J238" si="594">D237+7</f>
        <v>45250</v>
      </c>
      <c r="E238" s="12">
        <f t="shared" si="594"/>
        <v>45251</v>
      </c>
      <c r="F238" s="12">
        <f t="shared" si="594"/>
        <v>45252</v>
      </c>
      <c r="G238" s="12">
        <f t="shared" si="594"/>
        <v>45253</v>
      </c>
      <c r="H238" s="12">
        <f t="shared" si="594"/>
        <v>45254</v>
      </c>
      <c r="I238" s="12">
        <f t="shared" si="594"/>
        <v>45255</v>
      </c>
      <c r="J238" s="12">
        <f t="shared" si="594"/>
        <v>45256</v>
      </c>
      <c r="K238" s="21"/>
      <c r="L238" s="93"/>
      <c r="M238" s="93"/>
      <c r="N238" s="93"/>
      <c r="O238" s="93"/>
      <c r="P238" s="93"/>
      <c r="Q238" s="93"/>
      <c r="R238" s="93"/>
      <c r="S238" s="93"/>
      <c r="T238" s="93"/>
      <c r="U238" s="93"/>
      <c r="V238" s="93"/>
      <c r="W238" s="93"/>
      <c r="X238" s="93"/>
      <c r="Y238" s="93"/>
      <c r="Z238" s="93"/>
      <c r="AA238" s="93"/>
      <c r="AB238" s="93"/>
      <c r="AC238" s="93"/>
      <c r="AD238" s="93"/>
      <c r="AE238" s="21"/>
      <c r="AF238" s="12">
        <f t="shared" ref="AF238:AL238" si="595">AF237+7</f>
        <v>45313</v>
      </c>
      <c r="AG238" s="12">
        <f t="shared" si="595"/>
        <v>45314</v>
      </c>
      <c r="AH238" s="12">
        <f t="shared" si="595"/>
        <v>45315</v>
      </c>
      <c r="AI238" s="12">
        <f t="shared" si="595"/>
        <v>45316</v>
      </c>
      <c r="AJ238" s="12">
        <f t="shared" si="595"/>
        <v>45317</v>
      </c>
      <c r="AK238" s="12">
        <f t="shared" si="595"/>
        <v>45318</v>
      </c>
      <c r="AL238" s="12">
        <f t="shared" si="595"/>
        <v>45319</v>
      </c>
    </row>
    <row r="239" spans="1:38" x14ac:dyDescent="0.25">
      <c r="A239" s="21"/>
      <c r="B239" s="21"/>
      <c r="C239" s="21"/>
      <c r="D239" s="12">
        <f t="shared" ref="D239:J239" si="596">D238+7</f>
        <v>45257</v>
      </c>
      <c r="E239" s="12">
        <f t="shared" si="596"/>
        <v>45258</v>
      </c>
      <c r="F239" s="12">
        <f t="shared" si="596"/>
        <v>45259</v>
      </c>
      <c r="G239" s="12">
        <f t="shared" si="596"/>
        <v>45260</v>
      </c>
      <c r="H239" s="12">
        <f t="shared" si="596"/>
        <v>45261</v>
      </c>
      <c r="I239" s="12">
        <f t="shared" si="596"/>
        <v>45262</v>
      </c>
      <c r="J239" s="12">
        <f t="shared" si="596"/>
        <v>45263</v>
      </c>
      <c r="K239" s="55"/>
      <c r="L239" s="93"/>
      <c r="M239" s="93"/>
      <c r="N239" s="93"/>
      <c r="O239" s="93"/>
      <c r="P239" s="93"/>
      <c r="Q239" s="93"/>
      <c r="R239" s="93"/>
      <c r="S239" s="93"/>
      <c r="T239" s="93"/>
      <c r="U239" s="93"/>
      <c r="V239" s="93"/>
      <c r="W239" s="93"/>
      <c r="X239" s="93"/>
      <c r="Y239" s="93"/>
      <c r="Z239" s="93"/>
      <c r="AA239" s="93"/>
      <c r="AB239" s="93"/>
      <c r="AC239" s="93"/>
      <c r="AD239" s="93"/>
      <c r="AE239" s="21"/>
      <c r="AF239" s="12">
        <f t="shared" ref="AF239:AL239" si="597">AF238+7</f>
        <v>45320</v>
      </c>
      <c r="AG239" s="12">
        <f t="shared" si="597"/>
        <v>45321</v>
      </c>
      <c r="AH239" s="12">
        <f t="shared" si="597"/>
        <v>45322</v>
      </c>
      <c r="AI239" s="12">
        <f t="shared" si="597"/>
        <v>45323</v>
      </c>
      <c r="AJ239" s="12">
        <f t="shared" si="597"/>
        <v>45324</v>
      </c>
      <c r="AK239" s="12">
        <f t="shared" si="597"/>
        <v>45325</v>
      </c>
      <c r="AL239" s="12">
        <f t="shared" si="597"/>
        <v>45326</v>
      </c>
    </row>
    <row r="240" spans="1:38" ht="19.2" x14ac:dyDescent="0.45">
      <c r="A240" s="25"/>
      <c r="B240" s="21"/>
      <c r="C240" s="21"/>
      <c r="D240" s="47">
        <f t="shared" ref="D240:J240" si="598">D239+7</f>
        <v>45264</v>
      </c>
      <c r="E240" s="47">
        <f t="shared" si="598"/>
        <v>45265</v>
      </c>
      <c r="F240" s="47">
        <f t="shared" si="598"/>
        <v>45266</v>
      </c>
      <c r="G240" s="47">
        <f t="shared" si="598"/>
        <v>45267</v>
      </c>
      <c r="H240" s="47">
        <f t="shared" si="598"/>
        <v>45268</v>
      </c>
      <c r="I240" s="47">
        <f t="shared" si="598"/>
        <v>45269</v>
      </c>
      <c r="J240" s="47">
        <f t="shared" si="598"/>
        <v>45270</v>
      </c>
      <c r="K240" s="56"/>
      <c r="L240" s="21"/>
      <c r="M240" s="22"/>
      <c r="N240" s="22"/>
      <c r="O240" s="22"/>
      <c r="P240" s="22"/>
      <c r="Q240" s="22"/>
      <c r="R240" s="22"/>
      <c r="S240" s="22"/>
      <c r="T240" s="22"/>
      <c r="U240" s="22"/>
      <c r="V240" s="22"/>
      <c r="W240" s="22"/>
      <c r="X240" s="22"/>
      <c r="Y240" s="22"/>
      <c r="Z240" s="22"/>
      <c r="AA240" s="22"/>
      <c r="AB240" s="22"/>
      <c r="AC240" s="22"/>
      <c r="AD240" s="21"/>
      <c r="AE240" s="21"/>
      <c r="AF240" s="47">
        <f t="shared" ref="AF240:AL240" si="599">AF239+7</f>
        <v>45327</v>
      </c>
      <c r="AG240" s="47">
        <f t="shared" si="599"/>
        <v>45328</v>
      </c>
      <c r="AH240" s="47">
        <f t="shared" si="599"/>
        <v>45329</v>
      </c>
      <c r="AI240" s="47">
        <f t="shared" si="599"/>
        <v>45330</v>
      </c>
      <c r="AJ240" s="47">
        <f t="shared" si="599"/>
        <v>45331</v>
      </c>
      <c r="AK240" s="47">
        <f t="shared" si="599"/>
        <v>45332</v>
      </c>
      <c r="AL240" s="47">
        <f t="shared" si="599"/>
        <v>45333</v>
      </c>
    </row>
    <row r="241" spans="1:38" ht="19.8" x14ac:dyDescent="0.3">
      <c r="A241" s="23"/>
      <c r="C241" s="57" t="s">
        <v>24</v>
      </c>
      <c r="D241" s="94" t="str">
        <f>VLOOKUP(1,tbDay[],2)</f>
        <v>MANDAG</v>
      </c>
      <c r="E241" s="94"/>
      <c r="F241" s="94"/>
      <c r="G241" s="94"/>
      <c r="H241" s="94"/>
      <c r="I241" s="95" t="str">
        <f>VLOOKUP(2,tbDay[],2)</f>
        <v>TIRSDAG</v>
      </c>
      <c r="J241" s="95"/>
      <c r="K241" s="95"/>
      <c r="L241" s="95"/>
      <c r="M241" s="95"/>
      <c r="N241" s="96" t="str">
        <f>VLOOKUP(3,tbDay[],2)</f>
        <v>ONSDAG</v>
      </c>
      <c r="O241" s="96"/>
      <c r="P241" s="96"/>
      <c r="Q241" s="96"/>
      <c r="R241" s="96"/>
      <c r="S241" s="96" t="str">
        <f>VLOOKUP(4,tbDay[],2)</f>
        <v>TORSDAG</v>
      </c>
      <c r="T241" s="96"/>
      <c r="U241" s="96"/>
      <c r="V241" s="96"/>
      <c r="W241" s="96"/>
      <c r="X241" s="96" t="str">
        <f>VLOOKUP(5,tbDay[],2)</f>
        <v>FREDAG</v>
      </c>
      <c r="Y241" s="96"/>
      <c r="Z241" s="96"/>
      <c r="AA241" s="96"/>
      <c r="AB241" s="96"/>
      <c r="AC241" s="95" t="str">
        <f>VLOOKUP(6,tbDay[],2)</f>
        <v>LØRDAG</v>
      </c>
      <c r="AD241" s="95"/>
      <c r="AE241" s="95"/>
      <c r="AF241" s="95"/>
      <c r="AG241" s="95"/>
      <c r="AH241" s="95" t="str">
        <f>VLOOKUP(7,tbDay[],2)</f>
        <v>SØNDAG</v>
      </c>
      <c r="AI241" s="95"/>
      <c r="AJ241" s="95"/>
      <c r="AK241" s="95"/>
      <c r="AL241" s="95"/>
    </row>
    <row r="242" spans="1:38" ht="15" x14ac:dyDescent="0.35">
      <c r="A242" s="19"/>
      <c r="C242" s="86">
        <f t="shared" ref="C242" si="600">_xlfn.ISOWEEKNUM(D242)</f>
        <v>48</v>
      </c>
      <c r="D242" s="14">
        <f>VLOOKUP(A233,xCal,2)+INDEX(Indstillinger!U$5:U$18,A233+1)</f>
        <v>45257</v>
      </c>
      <c r="E242" s="88" t="str">
        <f>IFERROR(VLOOKUP(D242,tbCal1[],2,FALSE),"")</f>
        <v/>
      </c>
      <c r="F242" s="88"/>
      <c r="G242" s="88"/>
      <c r="H242" s="88"/>
      <c r="I242" s="14">
        <f>D242+1</f>
        <v>45258</v>
      </c>
      <c r="J242" s="88" t="str">
        <f>IFERROR(VLOOKUP(I242,tbCal1[],2,FALSE),"")</f>
        <v/>
      </c>
      <c r="K242" s="88"/>
      <c r="L242" s="88"/>
      <c r="M242" s="88"/>
      <c r="N242" s="14">
        <f>I242+1</f>
        <v>45259</v>
      </c>
      <c r="O242" s="88" t="str">
        <f>IFERROR(VLOOKUP(N242,tbCal1[],2,FALSE),"")</f>
        <v/>
      </c>
      <c r="P242" s="88"/>
      <c r="Q242" s="88"/>
      <c r="R242" s="88"/>
      <c r="S242" s="14">
        <f>N242+1</f>
        <v>45260</v>
      </c>
      <c r="T242" s="88" t="str">
        <f>IFERROR(VLOOKUP(S242,tbCal1[],2,FALSE),"")</f>
        <v/>
      </c>
      <c r="U242" s="88"/>
      <c r="V242" s="88"/>
      <c r="W242" s="88"/>
      <c r="X242" s="14">
        <f>S242+1</f>
        <v>45261</v>
      </c>
      <c r="Y242" s="88" t="str">
        <f>IFERROR(VLOOKUP(X242,tbCal1[],2,FALSE),"")</f>
        <v/>
      </c>
      <c r="Z242" s="88"/>
      <c r="AA242" s="88"/>
      <c r="AB242" s="88"/>
      <c r="AC242" s="14">
        <f>X242+1</f>
        <v>45262</v>
      </c>
      <c r="AD242" s="88" t="str">
        <f>IFERROR(VLOOKUP(AC242,tbCal1[],2,FALSE),"")</f>
        <v/>
      </c>
      <c r="AE242" s="88"/>
      <c r="AF242" s="88"/>
      <c r="AG242" s="88"/>
      <c r="AH242" s="14">
        <f>AC242+1</f>
        <v>45263</v>
      </c>
      <c r="AI242" s="88" t="str">
        <f>IFERROR(VLOOKUP(AH242,tbCal1[],2,FALSE),"")</f>
        <v/>
      </c>
      <c r="AJ242" s="88"/>
      <c r="AK242" s="88"/>
      <c r="AL242" s="88"/>
    </row>
    <row r="243" spans="1:38" ht="46.2" x14ac:dyDescent="0.7">
      <c r="A243" s="24"/>
      <c r="C243" s="87"/>
      <c r="D243" s="89" t="str">
        <f>IFERROR(VLOOKUP(D242,tbCal2[],2,FALSE),"")</f>
        <v/>
      </c>
      <c r="E243" s="90"/>
      <c r="F243" s="90"/>
      <c r="G243" s="90"/>
      <c r="H243" s="91"/>
      <c r="I243" s="89" t="str">
        <f>IFERROR(VLOOKUP(I242,tbCal2[],2,FALSE),"")</f>
        <v/>
      </c>
      <c r="J243" s="90"/>
      <c r="K243" s="90"/>
      <c r="L243" s="90"/>
      <c r="M243" s="91"/>
      <c r="N243" s="89" t="str">
        <f>IFERROR(VLOOKUP(N242,tbCal2[],2,FALSE),"")</f>
        <v/>
      </c>
      <c r="O243" s="90"/>
      <c r="P243" s="90"/>
      <c r="Q243" s="90"/>
      <c r="R243" s="91"/>
      <c r="S243" s="89" t="str">
        <f>IFERROR(VLOOKUP(S242,tbCal2[],2,FALSE),"")</f>
        <v/>
      </c>
      <c r="T243" s="90"/>
      <c r="U243" s="90"/>
      <c r="V243" s="90"/>
      <c r="W243" s="91"/>
      <c r="X243" s="89" t="str">
        <f>IFERROR(VLOOKUP(X242,tbCal2[],2,FALSE),"")</f>
        <v/>
      </c>
      <c r="Y243" s="90"/>
      <c r="Z243" s="90"/>
      <c r="AA243" s="90"/>
      <c r="AB243" s="91"/>
      <c r="AC243" s="89" t="str">
        <f>IFERROR(VLOOKUP(AC242,tbCal2[],2,FALSE),"")</f>
        <v/>
      </c>
      <c r="AD243" s="90"/>
      <c r="AE243" s="90"/>
      <c r="AF243" s="90"/>
      <c r="AG243" s="91"/>
      <c r="AH243" s="89" t="str">
        <f>IFERROR(VLOOKUP(AH242,tbCal2[],2,FALSE),"")</f>
        <v/>
      </c>
      <c r="AI243" s="90"/>
      <c r="AJ243" s="90"/>
      <c r="AK243" s="90"/>
      <c r="AL243" s="91"/>
    </row>
    <row r="244" spans="1:38" ht="15" x14ac:dyDescent="0.35">
      <c r="A244" s="19"/>
      <c r="C244" s="86">
        <f t="shared" ref="C244" si="601">_xlfn.ISOWEEKNUM(D244)</f>
        <v>49</v>
      </c>
      <c r="D244" s="14">
        <f>D242+7</f>
        <v>45264</v>
      </c>
      <c r="E244" s="88" t="str">
        <f>IFERROR(VLOOKUP(D244,tbCal1[],2,FALSE),"")</f>
        <v/>
      </c>
      <c r="F244" s="88"/>
      <c r="G244" s="88"/>
      <c r="H244" s="88"/>
      <c r="I244" s="14">
        <f>I242+7</f>
        <v>45265</v>
      </c>
      <c r="J244" s="88" t="str">
        <f>IFERROR(VLOOKUP(I244,tbCal1[],2,FALSE),"")</f>
        <v/>
      </c>
      <c r="K244" s="88"/>
      <c r="L244" s="88"/>
      <c r="M244" s="88"/>
      <c r="N244" s="14">
        <f>N242+7</f>
        <v>45266</v>
      </c>
      <c r="O244" s="88" t="str">
        <f>IFERROR(VLOOKUP(N244,tbCal1[],2,FALSE),"")</f>
        <v/>
      </c>
      <c r="P244" s="88"/>
      <c r="Q244" s="88"/>
      <c r="R244" s="88"/>
      <c r="S244" s="14">
        <f>S242+7</f>
        <v>45267</v>
      </c>
      <c r="T244" s="88" t="str">
        <f>IFERROR(VLOOKUP(S244,tbCal1[],2,FALSE),"")</f>
        <v/>
      </c>
      <c r="U244" s="88"/>
      <c r="V244" s="88"/>
      <c r="W244" s="88"/>
      <c r="X244" s="14">
        <f>X242+7</f>
        <v>45268</v>
      </c>
      <c r="Y244" s="88" t="str">
        <f>IFERROR(VLOOKUP(X244,tbCal1[],2,FALSE),"")</f>
        <v/>
      </c>
      <c r="Z244" s="88"/>
      <c r="AA244" s="88"/>
      <c r="AB244" s="88"/>
      <c r="AC244" s="14">
        <f>AC242+7</f>
        <v>45269</v>
      </c>
      <c r="AD244" s="88" t="str">
        <f>IFERROR(VLOOKUP(AC244,tbCal1[],2,FALSE),"")</f>
        <v/>
      </c>
      <c r="AE244" s="88"/>
      <c r="AF244" s="88"/>
      <c r="AG244" s="88"/>
      <c r="AH244" s="14">
        <f>AH242+7</f>
        <v>45270</v>
      </c>
      <c r="AI244" s="88" t="str">
        <f>IFERROR(VLOOKUP(AH244,tbCal1[],2,FALSE),"")</f>
        <v/>
      </c>
      <c r="AJ244" s="88"/>
      <c r="AK244" s="88"/>
      <c r="AL244" s="88"/>
    </row>
    <row r="245" spans="1:38" ht="46.2" x14ac:dyDescent="0.7">
      <c r="A245" s="24"/>
      <c r="C245" s="87"/>
      <c r="D245" s="89" t="str">
        <f>IFERROR(VLOOKUP(D244,tbCal2[],2,FALSE),"")</f>
        <v/>
      </c>
      <c r="E245" s="90"/>
      <c r="F245" s="90"/>
      <c r="G245" s="90"/>
      <c r="H245" s="91"/>
      <c r="I245" s="89" t="str">
        <f>IFERROR(VLOOKUP(I244,tbCal2[],2,FALSE),"")</f>
        <v/>
      </c>
      <c r="J245" s="90"/>
      <c r="K245" s="90"/>
      <c r="L245" s="90"/>
      <c r="M245" s="91"/>
      <c r="N245" s="89" t="str">
        <f>IFERROR(VLOOKUP(N244,tbCal2[],2,FALSE),"")</f>
        <v/>
      </c>
      <c r="O245" s="90"/>
      <c r="P245" s="90"/>
      <c r="Q245" s="90"/>
      <c r="R245" s="91"/>
      <c r="S245" s="89" t="str">
        <f>IFERROR(VLOOKUP(S244,tbCal2[],2,FALSE),"")</f>
        <v/>
      </c>
      <c r="T245" s="90"/>
      <c r="U245" s="90"/>
      <c r="V245" s="90"/>
      <c r="W245" s="91"/>
      <c r="X245" s="89" t="str">
        <f>IFERROR(VLOOKUP(X244,tbCal2[],2,FALSE),"")</f>
        <v/>
      </c>
      <c r="Y245" s="90"/>
      <c r="Z245" s="90"/>
      <c r="AA245" s="90"/>
      <c r="AB245" s="91"/>
      <c r="AC245" s="89" t="str">
        <f>IFERROR(VLOOKUP(AC244,tbCal2[],2,FALSE),"")</f>
        <v/>
      </c>
      <c r="AD245" s="90"/>
      <c r="AE245" s="90"/>
      <c r="AF245" s="90"/>
      <c r="AG245" s="91"/>
      <c r="AH245" s="89" t="str">
        <f>IFERROR(VLOOKUP(AH244,tbCal2[],2,FALSE),"")</f>
        <v/>
      </c>
      <c r="AI245" s="90"/>
      <c r="AJ245" s="90"/>
      <c r="AK245" s="90"/>
      <c r="AL245" s="91"/>
    </row>
    <row r="246" spans="1:38" ht="15" x14ac:dyDescent="0.35">
      <c r="A246" s="19"/>
      <c r="C246" s="86">
        <f t="shared" ref="C246" si="602">_xlfn.ISOWEEKNUM(D246)</f>
        <v>50</v>
      </c>
      <c r="D246" s="14">
        <f t="shared" ref="D246" si="603">D244+7</f>
        <v>45271</v>
      </c>
      <c r="E246" s="88" t="str">
        <f>IFERROR(VLOOKUP(D246,tbCal1[],2,FALSE),"")</f>
        <v/>
      </c>
      <c r="F246" s="88"/>
      <c r="G246" s="88"/>
      <c r="H246" s="88"/>
      <c r="I246" s="14">
        <f t="shared" ref="I246" si="604">I244+7</f>
        <v>45272</v>
      </c>
      <c r="J246" s="88" t="str">
        <f>IFERROR(VLOOKUP(I246,tbCal1[],2,FALSE),"")</f>
        <v/>
      </c>
      <c r="K246" s="88"/>
      <c r="L246" s="88"/>
      <c r="M246" s="88"/>
      <c r="N246" s="14">
        <f t="shared" ref="N246" si="605">N244+7</f>
        <v>45273</v>
      </c>
      <c r="O246" s="88" t="str">
        <f>IFERROR(VLOOKUP(N246,tbCal1[],2,FALSE),"")</f>
        <v/>
      </c>
      <c r="P246" s="88"/>
      <c r="Q246" s="88"/>
      <c r="R246" s="88"/>
      <c r="S246" s="14">
        <f t="shared" ref="S246" si="606">S244+7</f>
        <v>45274</v>
      </c>
      <c r="T246" s="88" t="str">
        <f>IFERROR(VLOOKUP(S246,tbCal1[],2,FALSE),"")</f>
        <v/>
      </c>
      <c r="U246" s="88"/>
      <c r="V246" s="88"/>
      <c r="W246" s="88"/>
      <c r="X246" s="14">
        <f t="shared" ref="X246" si="607">X244+7</f>
        <v>45275</v>
      </c>
      <c r="Y246" s="88" t="str">
        <f>IFERROR(VLOOKUP(X246,tbCal1[],2,FALSE),"")</f>
        <v/>
      </c>
      <c r="Z246" s="88"/>
      <c r="AA246" s="88"/>
      <c r="AB246" s="88"/>
      <c r="AC246" s="14">
        <f t="shared" ref="AC246" si="608">AC244+7</f>
        <v>45276</v>
      </c>
      <c r="AD246" s="88" t="str">
        <f>IFERROR(VLOOKUP(AC246,tbCal1[],2,FALSE),"")</f>
        <v/>
      </c>
      <c r="AE246" s="88"/>
      <c r="AF246" s="88"/>
      <c r="AG246" s="88"/>
      <c r="AH246" s="14">
        <f t="shared" ref="AH246" si="609">AH244+7</f>
        <v>45277</v>
      </c>
      <c r="AI246" s="88" t="str">
        <f>IFERROR(VLOOKUP(AH246,tbCal1[],2,FALSE),"")</f>
        <v/>
      </c>
      <c r="AJ246" s="88"/>
      <c r="AK246" s="88"/>
      <c r="AL246" s="88"/>
    </row>
    <row r="247" spans="1:38" ht="46.2" x14ac:dyDescent="0.7">
      <c r="A247" s="24"/>
      <c r="C247" s="87"/>
      <c r="D247" s="89" t="str">
        <f>IFERROR(VLOOKUP(D246,tbCal2[],2,FALSE),"")</f>
        <v/>
      </c>
      <c r="E247" s="90"/>
      <c r="F247" s="90"/>
      <c r="G247" s="90"/>
      <c r="H247" s="91"/>
      <c r="I247" s="89" t="str">
        <f>IFERROR(VLOOKUP(I246,tbCal2[],2,FALSE),"")</f>
        <v/>
      </c>
      <c r="J247" s="90"/>
      <c r="K247" s="90"/>
      <c r="L247" s="90"/>
      <c r="M247" s="91"/>
      <c r="N247" s="89" t="str">
        <f>IFERROR(VLOOKUP(N246,tbCal2[],2,FALSE),"")</f>
        <v/>
      </c>
      <c r="O247" s="90"/>
      <c r="P247" s="90"/>
      <c r="Q247" s="90"/>
      <c r="R247" s="91"/>
      <c r="S247" s="89" t="str">
        <f>IFERROR(VLOOKUP(S246,tbCal2[],2,FALSE),"")</f>
        <v/>
      </c>
      <c r="T247" s="90"/>
      <c r="U247" s="90"/>
      <c r="V247" s="90"/>
      <c r="W247" s="91"/>
      <c r="X247" s="89" t="str">
        <f>IFERROR(VLOOKUP(X246,tbCal2[],2,FALSE),"")</f>
        <v/>
      </c>
      <c r="Y247" s="90"/>
      <c r="Z247" s="90"/>
      <c r="AA247" s="90"/>
      <c r="AB247" s="91"/>
      <c r="AC247" s="89" t="str">
        <f>IFERROR(VLOOKUP(AC246,tbCal2[],2,FALSE),"")</f>
        <v/>
      </c>
      <c r="AD247" s="90"/>
      <c r="AE247" s="90"/>
      <c r="AF247" s="90"/>
      <c r="AG247" s="91"/>
      <c r="AH247" s="89" t="str">
        <f>IFERROR(VLOOKUP(AH246,tbCal2[],2,FALSE),"")</f>
        <v/>
      </c>
      <c r="AI247" s="90"/>
      <c r="AJ247" s="90"/>
      <c r="AK247" s="90"/>
      <c r="AL247" s="91"/>
    </row>
    <row r="248" spans="1:38" ht="15" x14ac:dyDescent="0.35">
      <c r="A248" s="19"/>
      <c r="C248" s="86">
        <f t="shared" ref="C248" si="610">_xlfn.ISOWEEKNUM(D248)</f>
        <v>51</v>
      </c>
      <c r="D248" s="14">
        <f t="shared" ref="D248" si="611">D246+7</f>
        <v>45278</v>
      </c>
      <c r="E248" s="88" t="str">
        <f>IFERROR(VLOOKUP(D248,tbCal1[],2,FALSE),"")</f>
        <v/>
      </c>
      <c r="F248" s="88"/>
      <c r="G248" s="88"/>
      <c r="H248" s="88"/>
      <c r="I248" s="14">
        <f t="shared" ref="I248" si="612">I246+7</f>
        <v>45279</v>
      </c>
      <c r="J248" s="88" t="str">
        <f>IFERROR(VLOOKUP(I248,tbCal1[],2,FALSE),"")</f>
        <v/>
      </c>
      <c r="K248" s="88"/>
      <c r="L248" s="88"/>
      <c r="M248" s="88"/>
      <c r="N248" s="14">
        <f t="shared" ref="N248" si="613">N246+7</f>
        <v>45280</v>
      </c>
      <c r="O248" s="88" t="str">
        <f>IFERROR(VLOOKUP(N248,tbCal1[],2,FALSE),"")</f>
        <v/>
      </c>
      <c r="P248" s="88"/>
      <c r="Q248" s="88"/>
      <c r="R248" s="88"/>
      <c r="S248" s="14">
        <f t="shared" ref="S248" si="614">S246+7</f>
        <v>45281</v>
      </c>
      <c r="T248" s="88" t="str">
        <f>IFERROR(VLOOKUP(S248,tbCal1[],2,FALSE),"")</f>
        <v/>
      </c>
      <c r="U248" s="88"/>
      <c r="V248" s="88"/>
      <c r="W248" s="88"/>
      <c r="X248" s="14">
        <f t="shared" ref="X248" si="615">X246+7</f>
        <v>45282</v>
      </c>
      <c r="Y248" s="88" t="str">
        <f>IFERROR(VLOOKUP(X248,tbCal1[],2,FALSE),"")</f>
        <v/>
      </c>
      <c r="Z248" s="88"/>
      <c r="AA248" s="88"/>
      <c r="AB248" s="88"/>
      <c r="AC248" s="14">
        <f t="shared" ref="AC248" si="616">AC246+7</f>
        <v>45283</v>
      </c>
      <c r="AD248" s="88" t="str">
        <f>IFERROR(VLOOKUP(AC248,tbCal1[],2,FALSE),"")</f>
        <v/>
      </c>
      <c r="AE248" s="88"/>
      <c r="AF248" s="88"/>
      <c r="AG248" s="88"/>
      <c r="AH248" s="14">
        <f t="shared" ref="AH248" si="617">AH246+7</f>
        <v>45284</v>
      </c>
      <c r="AI248" s="88" t="str">
        <f>IFERROR(VLOOKUP(AH248,tbCal1[],2,FALSE),"")</f>
        <v>Juleaften</v>
      </c>
      <c r="AJ248" s="88"/>
      <c r="AK248" s="88"/>
      <c r="AL248" s="88"/>
    </row>
    <row r="249" spans="1:38" ht="46.2" x14ac:dyDescent="0.7">
      <c r="A249" s="24"/>
      <c r="C249" s="87"/>
      <c r="D249" s="89" t="str">
        <f>IFERROR(VLOOKUP(D248,tbCal2[],2,FALSE),"")</f>
        <v/>
      </c>
      <c r="E249" s="90"/>
      <c r="F249" s="90"/>
      <c r="G249" s="90"/>
      <c r="H249" s="91"/>
      <c r="I249" s="89" t="str">
        <f>IFERROR(VLOOKUP(I248,tbCal2[],2,FALSE),"")</f>
        <v/>
      </c>
      <c r="J249" s="90"/>
      <c r="K249" s="90"/>
      <c r="L249" s="90"/>
      <c r="M249" s="91"/>
      <c r="N249" s="89" t="str">
        <f>IFERROR(VLOOKUP(N248,tbCal2[],2,FALSE),"")</f>
        <v/>
      </c>
      <c r="O249" s="90"/>
      <c r="P249" s="90"/>
      <c r="Q249" s="90"/>
      <c r="R249" s="91"/>
      <c r="S249" s="89" t="str">
        <f>IFERROR(VLOOKUP(S248,tbCal2[],2,FALSE),"")</f>
        <v/>
      </c>
      <c r="T249" s="90"/>
      <c r="U249" s="90"/>
      <c r="V249" s="90"/>
      <c r="W249" s="91"/>
      <c r="X249" s="89" t="str">
        <f>IFERROR(VLOOKUP(X248,tbCal2[],2,FALSE),"")</f>
        <v/>
      </c>
      <c r="Y249" s="90"/>
      <c r="Z249" s="90"/>
      <c r="AA249" s="90"/>
      <c r="AB249" s="91"/>
      <c r="AC249" s="89" t="str">
        <f>IFERROR(VLOOKUP(AC248,tbCal2[],2,FALSE),"")</f>
        <v/>
      </c>
      <c r="AD249" s="90"/>
      <c r="AE249" s="90"/>
      <c r="AF249" s="90"/>
      <c r="AG249" s="91"/>
      <c r="AH249" s="89" t="str">
        <f>IFERROR(VLOOKUP(AH248,tbCal2[],2,FALSE),"")</f>
        <v/>
      </c>
      <c r="AI249" s="90"/>
      <c r="AJ249" s="90"/>
      <c r="AK249" s="90"/>
      <c r="AL249" s="91"/>
    </row>
    <row r="250" spans="1:38" ht="15" x14ac:dyDescent="0.35">
      <c r="A250" s="19"/>
      <c r="C250" s="86">
        <f t="shared" ref="C250" si="618">_xlfn.ISOWEEKNUM(D250)</f>
        <v>52</v>
      </c>
      <c r="D250" s="14">
        <f t="shared" ref="D250" si="619">D248+7</f>
        <v>45285</v>
      </c>
      <c r="E250" s="88" t="str">
        <f>IFERROR(VLOOKUP(D250,tbCal1[],2,FALSE),"")</f>
        <v>Juledag</v>
      </c>
      <c r="F250" s="88"/>
      <c r="G250" s="88"/>
      <c r="H250" s="88"/>
      <c r="I250" s="14">
        <f t="shared" ref="I250" si="620">I248+7</f>
        <v>45286</v>
      </c>
      <c r="J250" s="88" t="str">
        <f>IFERROR(VLOOKUP(I250,tbCal1[],2,FALSE),"")</f>
        <v>2. Juledag</v>
      </c>
      <c r="K250" s="88"/>
      <c r="L250" s="88"/>
      <c r="M250" s="88"/>
      <c r="N250" s="14">
        <f t="shared" ref="N250" si="621">N248+7</f>
        <v>45287</v>
      </c>
      <c r="O250" s="88" t="str">
        <f>IFERROR(VLOOKUP(N250,tbCal1[],2,FALSE),"")</f>
        <v/>
      </c>
      <c r="P250" s="88"/>
      <c r="Q250" s="88"/>
      <c r="R250" s="88"/>
      <c r="S250" s="14">
        <f t="shared" ref="S250" si="622">S248+7</f>
        <v>45288</v>
      </c>
      <c r="T250" s="88" t="str">
        <f>IFERROR(VLOOKUP(S250,tbCal1[],2,FALSE),"")</f>
        <v/>
      </c>
      <c r="U250" s="88"/>
      <c r="V250" s="88"/>
      <c r="W250" s="88"/>
      <c r="X250" s="14">
        <f t="shared" ref="X250" si="623">X248+7</f>
        <v>45289</v>
      </c>
      <c r="Y250" s="88" t="str">
        <f>IFERROR(VLOOKUP(X250,tbCal1[],2,FALSE),"")</f>
        <v/>
      </c>
      <c r="Z250" s="88"/>
      <c r="AA250" s="88"/>
      <c r="AB250" s="88"/>
      <c r="AC250" s="14">
        <f t="shared" ref="AC250" si="624">AC248+7</f>
        <v>45290</v>
      </c>
      <c r="AD250" s="88" t="str">
        <f>IFERROR(VLOOKUP(AC250,tbCal1[],2,FALSE),"")</f>
        <v/>
      </c>
      <c r="AE250" s="88"/>
      <c r="AF250" s="88"/>
      <c r="AG250" s="88"/>
      <c r="AH250" s="14">
        <f t="shared" ref="AH250" si="625">AH248+7</f>
        <v>45291</v>
      </c>
      <c r="AI250" s="88" t="str">
        <f>IFERROR(VLOOKUP(AH250,tbCal1[],2,FALSE),"")</f>
        <v>Nytårsaften</v>
      </c>
      <c r="AJ250" s="88"/>
      <c r="AK250" s="88"/>
      <c r="AL250" s="88"/>
    </row>
    <row r="251" spans="1:38" ht="46.2" x14ac:dyDescent="0.7">
      <c r="A251" s="24"/>
      <c r="C251" s="87"/>
      <c r="D251" s="89" t="str">
        <f>IFERROR(VLOOKUP(D250,tbCal2[],2,FALSE),"")</f>
        <v/>
      </c>
      <c r="E251" s="90"/>
      <c r="F251" s="90"/>
      <c r="G251" s="90"/>
      <c r="H251" s="91"/>
      <c r="I251" s="89" t="str">
        <f>IFERROR(VLOOKUP(I250,tbCal2[],2,FALSE),"")</f>
        <v/>
      </c>
      <c r="J251" s="90"/>
      <c r="K251" s="90"/>
      <c r="L251" s="90"/>
      <c r="M251" s="91"/>
      <c r="N251" s="89" t="str">
        <f>IFERROR(VLOOKUP(N250,tbCal2[],2,FALSE),"")</f>
        <v/>
      </c>
      <c r="O251" s="90"/>
      <c r="P251" s="90"/>
      <c r="Q251" s="90"/>
      <c r="R251" s="91"/>
      <c r="S251" s="89" t="str">
        <f>IFERROR(VLOOKUP(S250,tbCal2[],2,FALSE),"")</f>
        <v/>
      </c>
      <c r="T251" s="90"/>
      <c r="U251" s="90"/>
      <c r="V251" s="90"/>
      <c r="W251" s="91"/>
      <c r="X251" s="89" t="str">
        <f>IFERROR(VLOOKUP(X250,tbCal2[],2,FALSE),"")</f>
        <v/>
      </c>
      <c r="Y251" s="90"/>
      <c r="Z251" s="90"/>
      <c r="AA251" s="90"/>
      <c r="AB251" s="91"/>
      <c r="AC251" s="89" t="str">
        <f>IFERROR(VLOOKUP(AC250,tbCal2[],2,FALSE),"")</f>
        <v/>
      </c>
      <c r="AD251" s="90"/>
      <c r="AE251" s="90"/>
      <c r="AF251" s="90"/>
      <c r="AG251" s="91"/>
      <c r="AH251" s="89" t="str">
        <f>IFERROR(VLOOKUP(AH250,tbCal2[],2,FALSE),"")</f>
        <v/>
      </c>
      <c r="AI251" s="90"/>
      <c r="AJ251" s="90"/>
      <c r="AK251" s="90"/>
      <c r="AL251" s="91"/>
    </row>
    <row r="252" spans="1:38" ht="15" x14ac:dyDescent="0.35">
      <c r="A252" s="19"/>
      <c r="C252" s="86">
        <f t="shared" ref="C252" si="626">_xlfn.ISOWEEKNUM(D252)</f>
        <v>1</v>
      </c>
      <c r="D252" s="14">
        <f t="shared" ref="D252" si="627">D250+7</f>
        <v>45292</v>
      </c>
      <c r="E252" s="88" t="str">
        <f>IFERROR(VLOOKUP(D252,tbCal1[],2,FALSE),"")</f>
        <v>Nytårsdag</v>
      </c>
      <c r="F252" s="88"/>
      <c r="G252" s="88"/>
      <c r="H252" s="88"/>
      <c r="I252" s="14">
        <f t="shared" ref="I252" si="628">I250+7</f>
        <v>45293</v>
      </c>
      <c r="J252" s="88" t="str">
        <f>IFERROR(VLOOKUP(I252,tbCal1[],2,FALSE),"")</f>
        <v/>
      </c>
      <c r="K252" s="88"/>
      <c r="L252" s="88"/>
      <c r="M252" s="88"/>
      <c r="N252" s="14">
        <f t="shared" ref="N252" si="629">N250+7</f>
        <v>45294</v>
      </c>
      <c r="O252" s="88" t="str">
        <f>IFERROR(VLOOKUP(N252,tbCal1[],2,FALSE),"")</f>
        <v/>
      </c>
      <c r="P252" s="88"/>
      <c r="Q252" s="88"/>
      <c r="R252" s="88"/>
      <c r="S252" s="14">
        <f t="shared" ref="S252" si="630">S250+7</f>
        <v>45295</v>
      </c>
      <c r="T252" s="88" t="str">
        <f>IFERROR(VLOOKUP(S252,tbCal1[],2,FALSE),"")</f>
        <v/>
      </c>
      <c r="U252" s="88"/>
      <c r="V252" s="88"/>
      <c r="W252" s="88"/>
      <c r="X252" s="14">
        <f t="shared" ref="X252" si="631">X250+7</f>
        <v>45296</v>
      </c>
      <c r="Y252" s="88" t="str">
        <f>IFERROR(VLOOKUP(X252,tbCal1[],2,FALSE),"")</f>
        <v/>
      </c>
      <c r="Z252" s="88"/>
      <c r="AA252" s="88"/>
      <c r="AB252" s="88"/>
      <c r="AC252" s="14">
        <f t="shared" ref="AC252" si="632">AC250+7</f>
        <v>45297</v>
      </c>
      <c r="AD252" s="88" t="str">
        <f>IFERROR(VLOOKUP(AC252,tbCal1[],2,FALSE),"")</f>
        <v>Hellig tre konger</v>
      </c>
      <c r="AE252" s="88"/>
      <c r="AF252" s="88"/>
      <c r="AG252" s="88"/>
      <c r="AH252" s="14">
        <f t="shared" ref="AH252" si="633">AH250+7</f>
        <v>45298</v>
      </c>
      <c r="AI252" s="88" t="str">
        <f>IFERROR(VLOOKUP(AH252,tbCal1[],2,FALSE),"")</f>
        <v/>
      </c>
      <c r="AJ252" s="88"/>
      <c r="AK252" s="88"/>
      <c r="AL252" s="88"/>
    </row>
    <row r="253" spans="1:38" ht="46.2" x14ac:dyDescent="0.7">
      <c r="A253" s="24"/>
      <c r="C253" s="87"/>
      <c r="D253" s="89" t="str">
        <f>IFERROR(VLOOKUP(D252,tbCal2[],2,FALSE),"")</f>
        <v/>
      </c>
      <c r="E253" s="90"/>
      <c r="F253" s="90"/>
      <c r="G253" s="90"/>
      <c r="H253" s="91"/>
      <c r="I253" s="89" t="str">
        <f>IFERROR(VLOOKUP(I252,tbCal2[],2,FALSE),"")</f>
        <v/>
      </c>
      <c r="J253" s="90"/>
      <c r="K253" s="90"/>
      <c r="L253" s="90"/>
      <c r="M253" s="91"/>
      <c r="N253" s="89" t="str">
        <f>IFERROR(VLOOKUP(N252,tbCal2[],2,FALSE),"")</f>
        <v/>
      </c>
      <c r="O253" s="90"/>
      <c r="P253" s="90"/>
      <c r="Q253" s="90"/>
      <c r="R253" s="91"/>
      <c r="S253" s="89" t="str">
        <f>IFERROR(VLOOKUP(S252,tbCal2[],2,FALSE),"")</f>
        <v/>
      </c>
      <c r="T253" s="90"/>
      <c r="U253" s="90"/>
      <c r="V253" s="90"/>
      <c r="W253" s="91"/>
      <c r="X253" s="89" t="str">
        <f>IFERROR(VLOOKUP(X252,tbCal2[],2,FALSE),"")</f>
        <v/>
      </c>
      <c r="Y253" s="90"/>
      <c r="Z253" s="90"/>
      <c r="AA253" s="90"/>
      <c r="AB253" s="91"/>
      <c r="AC253" s="89" t="str">
        <f>IFERROR(VLOOKUP(AC252,tbCal2[],2,FALSE),"")</f>
        <v/>
      </c>
      <c r="AD253" s="90"/>
      <c r="AE253" s="90"/>
      <c r="AF253" s="90"/>
      <c r="AG253" s="91"/>
      <c r="AH253" s="89" t="str">
        <f>IFERROR(VLOOKUP(AH252,tbCal2[],2,FALSE),"")</f>
        <v/>
      </c>
      <c r="AI253" s="90"/>
      <c r="AJ253" s="90"/>
      <c r="AK253" s="90"/>
      <c r="AL253" s="91"/>
    </row>
  </sheetData>
  <sheetProtection formatCells="0" formatColumns="0" formatRows="0" insertColumns="0" insertRows="0" insertHyperlinks="0" deleteColumns="0" deleteRows="0" sort="0" autoFilter="0" pivotTables="0"/>
  <mergeCells count="1200">
    <mergeCell ref="AD42:AG42"/>
    <mergeCell ref="AI42:AL42"/>
    <mergeCell ref="D43:H43"/>
    <mergeCell ref="I43:M43"/>
    <mergeCell ref="N43:R43"/>
    <mergeCell ref="S43:W43"/>
    <mergeCell ref="X43:AB43"/>
    <mergeCell ref="AC43:AG43"/>
    <mergeCell ref="AH43:AL43"/>
    <mergeCell ref="E42:H42"/>
    <mergeCell ref="J42:M42"/>
    <mergeCell ref="O42:R42"/>
    <mergeCell ref="T42:W42"/>
    <mergeCell ref="Y42:AB42"/>
    <mergeCell ref="AD38:AG38"/>
    <mergeCell ref="AI38:AL38"/>
    <mergeCell ref="D39:H39"/>
    <mergeCell ref="I39:M39"/>
    <mergeCell ref="N39:R39"/>
    <mergeCell ref="S39:W39"/>
    <mergeCell ref="X39:AB39"/>
    <mergeCell ref="AC39:AG39"/>
    <mergeCell ref="AH39:AL39"/>
    <mergeCell ref="E38:H38"/>
    <mergeCell ref="J38:M38"/>
    <mergeCell ref="O38:R38"/>
    <mergeCell ref="T38:W38"/>
    <mergeCell ref="Y38:AB38"/>
    <mergeCell ref="AD40:AG40"/>
    <mergeCell ref="AI40:AL40"/>
    <mergeCell ref="D41:H41"/>
    <mergeCell ref="I41:M41"/>
    <mergeCell ref="N41:R41"/>
    <mergeCell ref="S41:W41"/>
    <mergeCell ref="X41:AB41"/>
    <mergeCell ref="AC41:AG41"/>
    <mergeCell ref="AH41:AL41"/>
    <mergeCell ref="E40:H40"/>
    <mergeCell ref="J40:M40"/>
    <mergeCell ref="O40:R40"/>
    <mergeCell ref="T40:W40"/>
    <mergeCell ref="Y40:AB40"/>
    <mergeCell ref="AD34:AG34"/>
    <mergeCell ref="AI34:AL34"/>
    <mergeCell ref="D35:H35"/>
    <mergeCell ref="I35:M35"/>
    <mergeCell ref="N35:R35"/>
    <mergeCell ref="S35:W35"/>
    <mergeCell ref="X35:AB35"/>
    <mergeCell ref="AC35:AG35"/>
    <mergeCell ref="AH35:AL35"/>
    <mergeCell ref="E34:H34"/>
    <mergeCell ref="J34:M34"/>
    <mergeCell ref="O34:R34"/>
    <mergeCell ref="T34:W34"/>
    <mergeCell ref="Y34:AB34"/>
    <mergeCell ref="AD36:AG36"/>
    <mergeCell ref="AI36:AL36"/>
    <mergeCell ref="D37:H37"/>
    <mergeCell ref="I37:M37"/>
    <mergeCell ref="N37:R37"/>
    <mergeCell ref="S37:W37"/>
    <mergeCell ref="X37:AB37"/>
    <mergeCell ref="AC37:AG37"/>
    <mergeCell ref="AH37:AL37"/>
    <mergeCell ref="E36:H36"/>
    <mergeCell ref="J36:M36"/>
    <mergeCell ref="O36:R36"/>
    <mergeCell ref="T36:W36"/>
    <mergeCell ref="Y36:AB36"/>
    <mergeCell ref="D31:H31"/>
    <mergeCell ref="I31:M31"/>
    <mergeCell ref="N31:R31"/>
    <mergeCell ref="S31:W31"/>
    <mergeCell ref="X31:AB31"/>
    <mergeCell ref="AC31:AG31"/>
    <mergeCell ref="AH31:AL31"/>
    <mergeCell ref="AD32:AG32"/>
    <mergeCell ref="AI32:AL32"/>
    <mergeCell ref="D33:H33"/>
    <mergeCell ref="I33:M33"/>
    <mergeCell ref="N33:R33"/>
    <mergeCell ref="S33:W33"/>
    <mergeCell ref="X33:AB33"/>
    <mergeCell ref="AC33:AG33"/>
    <mergeCell ref="AH33:AL33"/>
    <mergeCell ref="E32:H32"/>
    <mergeCell ref="J32:M32"/>
    <mergeCell ref="O32:R32"/>
    <mergeCell ref="T32:W32"/>
    <mergeCell ref="Y32:AB32"/>
    <mergeCell ref="AD21:AG21"/>
    <mergeCell ref="AI21:AL21"/>
    <mergeCell ref="N22:R22"/>
    <mergeCell ref="S22:W22"/>
    <mergeCell ref="X22:AB22"/>
    <mergeCell ref="E21:H21"/>
    <mergeCell ref="J21:M21"/>
    <mergeCell ref="O21:R21"/>
    <mergeCell ref="T21:W21"/>
    <mergeCell ref="Y21:AB21"/>
    <mergeCell ref="D22:H22"/>
    <mergeCell ref="I22:M22"/>
    <mergeCell ref="AC22:AG22"/>
    <mergeCell ref="AH22:AL22"/>
    <mergeCell ref="D23:J23"/>
    <mergeCell ref="AF23:AL23"/>
    <mergeCell ref="L24:AD29"/>
    <mergeCell ref="D10:H10"/>
    <mergeCell ref="I10:M10"/>
    <mergeCell ref="AC10:AG10"/>
    <mergeCell ref="AH10:AL10"/>
    <mergeCell ref="D2:J2"/>
    <mergeCell ref="AF2:AL2"/>
    <mergeCell ref="E11:H11"/>
    <mergeCell ref="D12:H12"/>
    <mergeCell ref="I12:M12"/>
    <mergeCell ref="AC12:AG12"/>
    <mergeCell ref="AH12:AL12"/>
    <mergeCell ref="Y11:AB11"/>
    <mergeCell ref="AD11:AG11"/>
    <mergeCell ref="AI11:AL11"/>
    <mergeCell ref="L3:AD8"/>
    <mergeCell ref="N10:R10"/>
    <mergeCell ref="S10:W10"/>
    <mergeCell ref="X10:AB10"/>
    <mergeCell ref="N12:R12"/>
    <mergeCell ref="S12:W12"/>
    <mergeCell ref="X12:AB12"/>
    <mergeCell ref="J11:M11"/>
    <mergeCell ref="O11:R11"/>
    <mergeCell ref="T11:W11"/>
    <mergeCell ref="D16:H16"/>
    <mergeCell ref="I16:M16"/>
    <mergeCell ref="AC16:AG16"/>
    <mergeCell ref="AH16:AL16"/>
    <mergeCell ref="J15:M15"/>
    <mergeCell ref="O15:R15"/>
    <mergeCell ref="T15:W15"/>
    <mergeCell ref="Y15:AB15"/>
    <mergeCell ref="AD15:AG15"/>
    <mergeCell ref="AI15:AL15"/>
    <mergeCell ref="N16:R16"/>
    <mergeCell ref="S16:W16"/>
    <mergeCell ref="X16:AB16"/>
    <mergeCell ref="E13:H13"/>
    <mergeCell ref="D14:H14"/>
    <mergeCell ref="I14:M14"/>
    <mergeCell ref="AC14:AG14"/>
    <mergeCell ref="AH14:AL14"/>
    <mergeCell ref="N14:R14"/>
    <mergeCell ref="S14:W14"/>
    <mergeCell ref="X14:AB14"/>
    <mergeCell ref="E15:H15"/>
    <mergeCell ref="J13:M13"/>
    <mergeCell ref="O13:R13"/>
    <mergeCell ref="T13:W13"/>
    <mergeCell ref="Y13:AB13"/>
    <mergeCell ref="AD13:AG13"/>
    <mergeCell ref="AI13:AL13"/>
    <mergeCell ref="E19:H19"/>
    <mergeCell ref="D20:H20"/>
    <mergeCell ref="I20:M20"/>
    <mergeCell ref="AC20:AG20"/>
    <mergeCell ref="AH20:AL20"/>
    <mergeCell ref="J19:M19"/>
    <mergeCell ref="O19:R19"/>
    <mergeCell ref="T19:W19"/>
    <mergeCell ref="E17:H17"/>
    <mergeCell ref="AD17:AG17"/>
    <mergeCell ref="AI17:AL17"/>
    <mergeCell ref="D18:H18"/>
    <mergeCell ref="I18:M18"/>
    <mergeCell ref="AC18:AG18"/>
    <mergeCell ref="AH18:AL18"/>
    <mergeCell ref="N18:R18"/>
    <mergeCell ref="S18:W18"/>
    <mergeCell ref="X18:AB18"/>
    <mergeCell ref="Y19:AB19"/>
    <mergeCell ref="AD19:AG19"/>
    <mergeCell ref="AI19:AL19"/>
    <mergeCell ref="N20:R20"/>
    <mergeCell ref="S20:W20"/>
    <mergeCell ref="X20:AB20"/>
    <mergeCell ref="J17:M17"/>
    <mergeCell ref="O17:R17"/>
    <mergeCell ref="T17:W17"/>
    <mergeCell ref="Y17:AB17"/>
    <mergeCell ref="D54:H54"/>
    <mergeCell ref="I54:M54"/>
    <mergeCell ref="N54:R54"/>
    <mergeCell ref="S54:W54"/>
    <mergeCell ref="X54:AB54"/>
    <mergeCell ref="AC54:AG54"/>
    <mergeCell ref="AH54:AL54"/>
    <mergeCell ref="E55:H55"/>
    <mergeCell ref="J55:M55"/>
    <mergeCell ref="O55:R55"/>
    <mergeCell ref="T55:W55"/>
    <mergeCell ref="Y55:AB55"/>
    <mergeCell ref="AD55:AG55"/>
    <mergeCell ref="AI55:AL55"/>
    <mergeCell ref="L45:AD50"/>
    <mergeCell ref="D52:H52"/>
    <mergeCell ref="I52:M52"/>
    <mergeCell ref="N52:R52"/>
    <mergeCell ref="S52:W52"/>
    <mergeCell ref="X52:AB52"/>
    <mergeCell ref="AC52:AG52"/>
    <mergeCell ref="AH52:AL52"/>
    <mergeCell ref="E53:H53"/>
    <mergeCell ref="J53:M53"/>
    <mergeCell ref="O53:R53"/>
    <mergeCell ref="T53:W53"/>
    <mergeCell ref="Y53:AB53"/>
    <mergeCell ref="AD53:AG53"/>
    <mergeCell ref="AI53:AL53"/>
    <mergeCell ref="N58:R58"/>
    <mergeCell ref="S58:W58"/>
    <mergeCell ref="X58:AB58"/>
    <mergeCell ref="AC58:AG58"/>
    <mergeCell ref="AH58:AL58"/>
    <mergeCell ref="E59:H59"/>
    <mergeCell ref="J59:M59"/>
    <mergeCell ref="O59:R59"/>
    <mergeCell ref="T59:W59"/>
    <mergeCell ref="Y59:AB59"/>
    <mergeCell ref="AD59:AG59"/>
    <mergeCell ref="AI59:AL59"/>
    <mergeCell ref="D56:H56"/>
    <mergeCell ref="I56:M56"/>
    <mergeCell ref="N56:R56"/>
    <mergeCell ref="S56:W56"/>
    <mergeCell ref="X56:AB56"/>
    <mergeCell ref="AC56:AG56"/>
    <mergeCell ref="AH56:AL56"/>
    <mergeCell ref="E57:H57"/>
    <mergeCell ref="J57:M57"/>
    <mergeCell ref="O57:R57"/>
    <mergeCell ref="T57:W57"/>
    <mergeCell ref="Y57:AB57"/>
    <mergeCell ref="AD57:AG57"/>
    <mergeCell ref="AI57:AL57"/>
    <mergeCell ref="D44:J44"/>
    <mergeCell ref="AF44:AL44"/>
    <mergeCell ref="D62:H62"/>
    <mergeCell ref="I62:M62"/>
    <mergeCell ref="N62:R62"/>
    <mergeCell ref="S62:W62"/>
    <mergeCell ref="X62:AB62"/>
    <mergeCell ref="AC62:AG62"/>
    <mergeCell ref="AH62:AL62"/>
    <mergeCell ref="E63:H63"/>
    <mergeCell ref="J63:M63"/>
    <mergeCell ref="O63:R63"/>
    <mergeCell ref="T63:W63"/>
    <mergeCell ref="Y63:AB63"/>
    <mergeCell ref="AD63:AG63"/>
    <mergeCell ref="AI63:AL63"/>
    <mergeCell ref="D60:H60"/>
    <mergeCell ref="I60:M60"/>
    <mergeCell ref="N60:R60"/>
    <mergeCell ref="S60:W60"/>
    <mergeCell ref="X60:AB60"/>
    <mergeCell ref="AC60:AG60"/>
    <mergeCell ref="AH60:AL60"/>
    <mergeCell ref="E61:H61"/>
    <mergeCell ref="J61:M61"/>
    <mergeCell ref="O61:R61"/>
    <mergeCell ref="T61:W61"/>
    <mergeCell ref="Y61:AB61"/>
    <mergeCell ref="AD61:AG61"/>
    <mergeCell ref="AI61:AL61"/>
    <mergeCell ref="D58:H58"/>
    <mergeCell ref="I58:M58"/>
    <mergeCell ref="D65:J65"/>
    <mergeCell ref="AF65:AL65"/>
    <mergeCell ref="L66:AD71"/>
    <mergeCell ref="D73:H73"/>
    <mergeCell ref="I73:M73"/>
    <mergeCell ref="N73:R73"/>
    <mergeCell ref="S73:W73"/>
    <mergeCell ref="X73:AB73"/>
    <mergeCell ref="AC73:AG73"/>
    <mergeCell ref="AH73:AL73"/>
    <mergeCell ref="D64:H64"/>
    <mergeCell ref="I64:M64"/>
    <mergeCell ref="N64:R64"/>
    <mergeCell ref="S64:W64"/>
    <mergeCell ref="X64:AB64"/>
    <mergeCell ref="AC64:AG64"/>
    <mergeCell ref="AH64:AL64"/>
    <mergeCell ref="E76:H76"/>
    <mergeCell ref="J76:M76"/>
    <mergeCell ref="O76:R76"/>
    <mergeCell ref="T76:W76"/>
    <mergeCell ref="Y76:AB76"/>
    <mergeCell ref="AD76:AG76"/>
    <mergeCell ref="AI76:AL76"/>
    <mergeCell ref="D77:H77"/>
    <mergeCell ref="I77:M77"/>
    <mergeCell ref="N77:R77"/>
    <mergeCell ref="S77:W77"/>
    <mergeCell ref="X77:AB77"/>
    <mergeCell ref="AC77:AG77"/>
    <mergeCell ref="AH77:AL77"/>
    <mergeCell ref="E74:H74"/>
    <mergeCell ref="J74:M74"/>
    <mergeCell ref="O74:R74"/>
    <mergeCell ref="T74:W74"/>
    <mergeCell ref="Y74:AB74"/>
    <mergeCell ref="AD74:AG74"/>
    <mergeCell ref="AI74:AL74"/>
    <mergeCell ref="D75:H75"/>
    <mergeCell ref="I75:M75"/>
    <mergeCell ref="N75:R75"/>
    <mergeCell ref="S75:W75"/>
    <mergeCell ref="X75:AB75"/>
    <mergeCell ref="AC75:AG75"/>
    <mergeCell ref="AH75:AL75"/>
    <mergeCell ref="E80:H80"/>
    <mergeCell ref="J80:M80"/>
    <mergeCell ref="O80:R80"/>
    <mergeCell ref="T80:W80"/>
    <mergeCell ref="Y80:AB80"/>
    <mergeCell ref="AD80:AG80"/>
    <mergeCell ref="AI80:AL80"/>
    <mergeCell ref="D81:H81"/>
    <mergeCell ref="I81:M81"/>
    <mergeCell ref="N81:R81"/>
    <mergeCell ref="S81:W81"/>
    <mergeCell ref="X81:AB81"/>
    <mergeCell ref="AC81:AG81"/>
    <mergeCell ref="AH81:AL81"/>
    <mergeCell ref="E78:H78"/>
    <mergeCell ref="J78:M78"/>
    <mergeCell ref="O78:R78"/>
    <mergeCell ref="T78:W78"/>
    <mergeCell ref="Y78:AB78"/>
    <mergeCell ref="AD78:AG78"/>
    <mergeCell ref="AI78:AL78"/>
    <mergeCell ref="D79:H79"/>
    <mergeCell ref="I79:M79"/>
    <mergeCell ref="N79:R79"/>
    <mergeCell ref="S79:W79"/>
    <mergeCell ref="X79:AB79"/>
    <mergeCell ref="AC79:AG79"/>
    <mergeCell ref="AH79:AL79"/>
    <mergeCell ref="E84:H84"/>
    <mergeCell ref="J84:M84"/>
    <mergeCell ref="O84:R84"/>
    <mergeCell ref="T84:W84"/>
    <mergeCell ref="Y84:AB84"/>
    <mergeCell ref="AD84:AG84"/>
    <mergeCell ref="AI84:AL84"/>
    <mergeCell ref="D85:H85"/>
    <mergeCell ref="I85:M85"/>
    <mergeCell ref="N85:R85"/>
    <mergeCell ref="S85:W85"/>
    <mergeCell ref="X85:AB85"/>
    <mergeCell ref="AC85:AG85"/>
    <mergeCell ref="AH85:AL85"/>
    <mergeCell ref="E82:H82"/>
    <mergeCell ref="J82:M82"/>
    <mergeCell ref="O82:R82"/>
    <mergeCell ref="T82:W82"/>
    <mergeCell ref="Y82:AB82"/>
    <mergeCell ref="AD82:AG82"/>
    <mergeCell ref="AI82:AL82"/>
    <mergeCell ref="D83:H83"/>
    <mergeCell ref="I83:M83"/>
    <mergeCell ref="N83:R83"/>
    <mergeCell ref="S83:W83"/>
    <mergeCell ref="X83:AB83"/>
    <mergeCell ref="AC83:AG83"/>
    <mergeCell ref="AH83:AL83"/>
    <mergeCell ref="C74:C75"/>
    <mergeCell ref="C76:C77"/>
    <mergeCell ref="C78:C79"/>
    <mergeCell ref="C80:C81"/>
    <mergeCell ref="C82:C83"/>
    <mergeCell ref="C84:C85"/>
    <mergeCell ref="C38:C39"/>
    <mergeCell ref="C40:C41"/>
    <mergeCell ref="C42:C43"/>
    <mergeCell ref="C53:C54"/>
    <mergeCell ref="C55:C56"/>
    <mergeCell ref="C57:C58"/>
    <mergeCell ref="C59:C60"/>
    <mergeCell ref="C61:C62"/>
    <mergeCell ref="C63:C64"/>
    <mergeCell ref="C11:C12"/>
    <mergeCell ref="C13:C14"/>
    <mergeCell ref="C15:C16"/>
    <mergeCell ref="C17:C18"/>
    <mergeCell ref="C19:C20"/>
    <mergeCell ref="C21:C22"/>
    <mergeCell ref="C32:C33"/>
    <mergeCell ref="C34:C35"/>
    <mergeCell ref="C36:C37"/>
    <mergeCell ref="C95:C96"/>
    <mergeCell ref="E95:H95"/>
    <mergeCell ref="J95:M95"/>
    <mergeCell ref="O95:R95"/>
    <mergeCell ref="T95:W95"/>
    <mergeCell ref="Y95:AB95"/>
    <mergeCell ref="AD95:AG95"/>
    <mergeCell ref="AI95:AL95"/>
    <mergeCell ref="D96:H96"/>
    <mergeCell ref="I96:M96"/>
    <mergeCell ref="N96:R96"/>
    <mergeCell ref="S96:W96"/>
    <mergeCell ref="X96:AB96"/>
    <mergeCell ref="AC96:AG96"/>
    <mergeCell ref="AH96:AL96"/>
    <mergeCell ref="D86:J86"/>
    <mergeCell ref="AF86:AL86"/>
    <mergeCell ref="L87:AD92"/>
    <mergeCell ref="D94:H94"/>
    <mergeCell ref="I94:M94"/>
    <mergeCell ref="N94:R94"/>
    <mergeCell ref="S94:W94"/>
    <mergeCell ref="X94:AB94"/>
    <mergeCell ref="AC94:AG94"/>
    <mergeCell ref="AH94:AL94"/>
    <mergeCell ref="C99:C100"/>
    <mergeCell ref="E99:H99"/>
    <mergeCell ref="J99:M99"/>
    <mergeCell ref="O99:R99"/>
    <mergeCell ref="T99:W99"/>
    <mergeCell ref="Y99:AB99"/>
    <mergeCell ref="AD99:AG99"/>
    <mergeCell ref="AI99:AL99"/>
    <mergeCell ref="D100:H100"/>
    <mergeCell ref="I100:M100"/>
    <mergeCell ref="N100:R100"/>
    <mergeCell ref="S100:W100"/>
    <mergeCell ref="X100:AB100"/>
    <mergeCell ref="AC100:AG100"/>
    <mergeCell ref="AH100:AL100"/>
    <mergeCell ref="C97:C98"/>
    <mergeCell ref="E97:H97"/>
    <mergeCell ref="J97:M97"/>
    <mergeCell ref="O97:R97"/>
    <mergeCell ref="T97:W97"/>
    <mergeCell ref="Y97:AB97"/>
    <mergeCell ref="AD97:AG97"/>
    <mergeCell ref="AI97:AL97"/>
    <mergeCell ref="D98:H98"/>
    <mergeCell ref="I98:M98"/>
    <mergeCell ref="N98:R98"/>
    <mergeCell ref="S98:W98"/>
    <mergeCell ref="X98:AB98"/>
    <mergeCell ref="AC98:AG98"/>
    <mergeCell ref="AH98:AL98"/>
    <mergeCell ref="C103:C104"/>
    <mergeCell ref="E103:H103"/>
    <mergeCell ref="J103:M103"/>
    <mergeCell ref="O103:R103"/>
    <mergeCell ref="T103:W103"/>
    <mergeCell ref="Y103:AB103"/>
    <mergeCell ref="AD103:AG103"/>
    <mergeCell ref="AI103:AL103"/>
    <mergeCell ref="D104:H104"/>
    <mergeCell ref="I104:M104"/>
    <mergeCell ref="N104:R104"/>
    <mergeCell ref="S104:W104"/>
    <mergeCell ref="X104:AB104"/>
    <mergeCell ref="AC104:AG104"/>
    <mergeCell ref="AH104:AL104"/>
    <mergeCell ref="C101:C102"/>
    <mergeCell ref="E101:H101"/>
    <mergeCell ref="J101:M101"/>
    <mergeCell ref="O101:R101"/>
    <mergeCell ref="T101:W101"/>
    <mergeCell ref="Y101:AB101"/>
    <mergeCell ref="AD101:AG101"/>
    <mergeCell ref="AI101:AL101"/>
    <mergeCell ref="D102:H102"/>
    <mergeCell ref="I102:M102"/>
    <mergeCell ref="N102:R102"/>
    <mergeCell ref="S102:W102"/>
    <mergeCell ref="X102:AB102"/>
    <mergeCell ref="AC102:AG102"/>
    <mergeCell ref="AH102:AL102"/>
    <mergeCell ref="D107:J107"/>
    <mergeCell ref="AF107:AL107"/>
    <mergeCell ref="L108:AD113"/>
    <mergeCell ref="D115:H115"/>
    <mergeCell ref="I115:M115"/>
    <mergeCell ref="N115:R115"/>
    <mergeCell ref="S115:W115"/>
    <mergeCell ref="X115:AB115"/>
    <mergeCell ref="AC115:AG115"/>
    <mergeCell ref="AH115:AL115"/>
    <mergeCell ref="C105:C106"/>
    <mergeCell ref="E105:H105"/>
    <mergeCell ref="J105:M105"/>
    <mergeCell ref="O105:R105"/>
    <mergeCell ref="T105:W105"/>
    <mergeCell ref="Y105:AB105"/>
    <mergeCell ref="AD105:AG105"/>
    <mergeCell ref="AI105:AL105"/>
    <mergeCell ref="D106:H106"/>
    <mergeCell ref="I106:M106"/>
    <mergeCell ref="N106:R106"/>
    <mergeCell ref="S106:W106"/>
    <mergeCell ref="X106:AB106"/>
    <mergeCell ref="AC106:AG106"/>
    <mergeCell ref="AH106:AL106"/>
    <mergeCell ref="C118:C119"/>
    <mergeCell ref="E118:H118"/>
    <mergeCell ref="J118:M118"/>
    <mergeCell ref="O118:R118"/>
    <mergeCell ref="T118:W118"/>
    <mergeCell ref="Y118:AB118"/>
    <mergeCell ref="AD118:AG118"/>
    <mergeCell ref="AI118:AL118"/>
    <mergeCell ref="D119:H119"/>
    <mergeCell ref="I119:M119"/>
    <mergeCell ref="N119:R119"/>
    <mergeCell ref="S119:W119"/>
    <mergeCell ref="X119:AB119"/>
    <mergeCell ref="AC119:AG119"/>
    <mergeCell ref="AH119:AL119"/>
    <mergeCell ref="C116:C117"/>
    <mergeCell ref="E116:H116"/>
    <mergeCell ref="J116:M116"/>
    <mergeCell ref="O116:R116"/>
    <mergeCell ref="T116:W116"/>
    <mergeCell ref="Y116:AB116"/>
    <mergeCell ref="AD116:AG116"/>
    <mergeCell ref="AI116:AL116"/>
    <mergeCell ref="D117:H117"/>
    <mergeCell ref="I117:M117"/>
    <mergeCell ref="N117:R117"/>
    <mergeCell ref="S117:W117"/>
    <mergeCell ref="X117:AB117"/>
    <mergeCell ref="AC117:AG117"/>
    <mergeCell ref="AH117:AL117"/>
    <mergeCell ref="C122:C123"/>
    <mergeCell ref="E122:H122"/>
    <mergeCell ref="J122:M122"/>
    <mergeCell ref="O122:R122"/>
    <mergeCell ref="T122:W122"/>
    <mergeCell ref="Y122:AB122"/>
    <mergeCell ref="AD122:AG122"/>
    <mergeCell ref="AI122:AL122"/>
    <mergeCell ref="D123:H123"/>
    <mergeCell ref="I123:M123"/>
    <mergeCell ref="N123:R123"/>
    <mergeCell ref="S123:W123"/>
    <mergeCell ref="X123:AB123"/>
    <mergeCell ref="AC123:AG123"/>
    <mergeCell ref="AH123:AL123"/>
    <mergeCell ref="C120:C121"/>
    <mergeCell ref="E120:H120"/>
    <mergeCell ref="J120:M120"/>
    <mergeCell ref="O120:R120"/>
    <mergeCell ref="T120:W120"/>
    <mergeCell ref="Y120:AB120"/>
    <mergeCell ref="AD120:AG120"/>
    <mergeCell ref="AI120:AL120"/>
    <mergeCell ref="D121:H121"/>
    <mergeCell ref="I121:M121"/>
    <mergeCell ref="N121:R121"/>
    <mergeCell ref="S121:W121"/>
    <mergeCell ref="X121:AB121"/>
    <mergeCell ref="AC121:AG121"/>
    <mergeCell ref="AH121:AL121"/>
    <mergeCell ref="C126:C127"/>
    <mergeCell ref="E126:H126"/>
    <mergeCell ref="J126:M126"/>
    <mergeCell ref="O126:R126"/>
    <mergeCell ref="T126:W126"/>
    <mergeCell ref="Y126:AB126"/>
    <mergeCell ref="AD126:AG126"/>
    <mergeCell ref="AI126:AL126"/>
    <mergeCell ref="D127:H127"/>
    <mergeCell ref="I127:M127"/>
    <mergeCell ref="N127:R127"/>
    <mergeCell ref="S127:W127"/>
    <mergeCell ref="X127:AB127"/>
    <mergeCell ref="AC127:AG127"/>
    <mergeCell ref="AH127:AL127"/>
    <mergeCell ref="C124:C125"/>
    <mergeCell ref="E124:H124"/>
    <mergeCell ref="J124:M124"/>
    <mergeCell ref="O124:R124"/>
    <mergeCell ref="T124:W124"/>
    <mergeCell ref="Y124:AB124"/>
    <mergeCell ref="AD124:AG124"/>
    <mergeCell ref="AI124:AL124"/>
    <mergeCell ref="D125:H125"/>
    <mergeCell ref="I125:M125"/>
    <mergeCell ref="N125:R125"/>
    <mergeCell ref="S125:W125"/>
    <mergeCell ref="X125:AB125"/>
    <mergeCell ref="AC125:AG125"/>
    <mergeCell ref="AH125:AL125"/>
    <mergeCell ref="C137:C138"/>
    <mergeCell ref="E137:H137"/>
    <mergeCell ref="J137:M137"/>
    <mergeCell ref="O137:R137"/>
    <mergeCell ref="T137:W137"/>
    <mergeCell ref="Y137:AB137"/>
    <mergeCell ref="AD137:AG137"/>
    <mergeCell ref="AI137:AL137"/>
    <mergeCell ref="D138:H138"/>
    <mergeCell ref="I138:M138"/>
    <mergeCell ref="N138:R138"/>
    <mergeCell ref="S138:W138"/>
    <mergeCell ref="X138:AB138"/>
    <mergeCell ref="AC138:AG138"/>
    <mergeCell ref="AH138:AL138"/>
    <mergeCell ref="D128:J128"/>
    <mergeCell ref="AF128:AL128"/>
    <mergeCell ref="L129:AD134"/>
    <mergeCell ref="D136:H136"/>
    <mergeCell ref="I136:M136"/>
    <mergeCell ref="N136:R136"/>
    <mergeCell ref="S136:W136"/>
    <mergeCell ref="X136:AB136"/>
    <mergeCell ref="AC136:AG136"/>
    <mergeCell ref="AH136:AL136"/>
    <mergeCell ref="C141:C142"/>
    <mergeCell ref="E141:H141"/>
    <mergeCell ref="J141:M141"/>
    <mergeCell ref="O141:R141"/>
    <mergeCell ref="T141:W141"/>
    <mergeCell ref="Y141:AB141"/>
    <mergeCell ref="AD141:AG141"/>
    <mergeCell ref="AI141:AL141"/>
    <mergeCell ref="D142:H142"/>
    <mergeCell ref="I142:M142"/>
    <mergeCell ref="N142:R142"/>
    <mergeCell ref="S142:W142"/>
    <mergeCell ref="X142:AB142"/>
    <mergeCell ref="AC142:AG142"/>
    <mergeCell ref="AH142:AL142"/>
    <mergeCell ref="C139:C140"/>
    <mergeCell ref="E139:H139"/>
    <mergeCell ref="J139:M139"/>
    <mergeCell ref="O139:R139"/>
    <mergeCell ref="T139:W139"/>
    <mergeCell ref="Y139:AB139"/>
    <mergeCell ref="AD139:AG139"/>
    <mergeCell ref="AI139:AL139"/>
    <mergeCell ref="D140:H140"/>
    <mergeCell ref="I140:M140"/>
    <mergeCell ref="N140:R140"/>
    <mergeCell ref="S140:W140"/>
    <mergeCell ref="X140:AB140"/>
    <mergeCell ref="AC140:AG140"/>
    <mergeCell ref="AH140:AL140"/>
    <mergeCell ref="C145:C146"/>
    <mergeCell ref="E145:H145"/>
    <mergeCell ref="J145:M145"/>
    <mergeCell ref="O145:R145"/>
    <mergeCell ref="T145:W145"/>
    <mergeCell ref="Y145:AB145"/>
    <mergeCell ref="AD145:AG145"/>
    <mergeCell ref="AI145:AL145"/>
    <mergeCell ref="D146:H146"/>
    <mergeCell ref="I146:M146"/>
    <mergeCell ref="N146:R146"/>
    <mergeCell ref="S146:W146"/>
    <mergeCell ref="X146:AB146"/>
    <mergeCell ref="AC146:AG146"/>
    <mergeCell ref="AH146:AL146"/>
    <mergeCell ref="C143:C144"/>
    <mergeCell ref="E143:H143"/>
    <mergeCell ref="J143:M143"/>
    <mergeCell ref="O143:R143"/>
    <mergeCell ref="T143:W143"/>
    <mergeCell ref="Y143:AB143"/>
    <mergeCell ref="AD143:AG143"/>
    <mergeCell ref="AI143:AL143"/>
    <mergeCell ref="D144:H144"/>
    <mergeCell ref="I144:M144"/>
    <mergeCell ref="N144:R144"/>
    <mergeCell ref="S144:W144"/>
    <mergeCell ref="X144:AB144"/>
    <mergeCell ref="AC144:AG144"/>
    <mergeCell ref="AH144:AL144"/>
    <mergeCell ref="D149:J149"/>
    <mergeCell ref="AF149:AL149"/>
    <mergeCell ref="L150:AD155"/>
    <mergeCell ref="D157:H157"/>
    <mergeCell ref="I157:M157"/>
    <mergeCell ref="N157:R157"/>
    <mergeCell ref="S157:W157"/>
    <mergeCell ref="X157:AB157"/>
    <mergeCell ref="AC157:AG157"/>
    <mergeCell ref="AH157:AL157"/>
    <mergeCell ref="C147:C148"/>
    <mergeCell ref="E147:H147"/>
    <mergeCell ref="J147:M147"/>
    <mergeCell ref="O147:R147"/>
    <mergeCell ref="T147:W147"/>
    <mergeCell ref="Y147:AB147"/>
    <mergeCell ref="AD147:AG147"/>
    <mergeCell ref="AI147:AL147"/>
    <mergeCell ref="D148:H148"/>
    <mergeCell ref="I148:M148"/>
    <mergeCell ref="N148:R148"/>
    <mergeCell ref="S148:W148"/>
    <mergeCell ref="X148:AB148"/>
    <mergeCell ref="AC148:AG148"/>
    <mergeCell ref="AH148:AL148"/>
    <mergeCell ref="C160:C161"/>
    <mergeCell ref="E160:H160"/>
    <mergeCell ref="J160:M160"/>
    <mergeCell ref="O160:R160"/>
    <mergeCell ref="T160:W160"/>
    <mergeCell ref="Y160:AB160"/>
    <mergeCell ref="AD160:AG160"/>
    <mergeCell ref="AI160:AL160"/>
    <mergeCell ref="D161:H161"/>
    <mergeCell ref="I161:M161"/>
    <mergeCell ref="N161:R161"/>
    <mergeCell ref="S161:W161"/>
    <mergeCell ref="X161:AB161"/>
    <mergeCell ref="AC161:AG161"/>
    <mergeCell ref="AH161:AL161"/>
    <mergeCell ref="C158:C159"/>
    <mergeCell ref="E158:H158"/>
    <mergeCell ref="J158:M158"/>
    <mergeCell ref="O158:R158"/>
    <mergeCell ref="T158:W158"/>
    <mergeCell ref="Y158:AB158"/>
    <mergeCell ref="AD158:AG158"/>
    <mergeCell ref="AI158:AL158"/>
    <mergeCell ref="D159:H159"/>
    <mergeCell ref="I159:M159"/>
    <mergeCell ref="N159:R159"/>
    <mergeCell ref="S159:W159"/>
    <mergeCell ref="X159:AB159"/>
    <mergeCell ref="AC159:AG159"/>
    <mergeCell ref="AH159:AL159"/>
    <mergeCell ref="C164:C165"/>
    <mergeCell ref="E164:H164"/>
    <mergeCell ref="J164:M164"/>
    <mergeCell ref="O164:R164"/>
    <mergeCell ref="T164:W164"/>
    <mergeCell ref="Y164:AB164"/>
    <mergeCell ref="AD164:AG164"/>
    <mergeCell ref="AI164:AL164"/>
    <mergeCell ref="D165:H165"/>
    <mergeCell ref="I165:M165"/>
    <mergeCell ref="N165:R165"/>
    <mergeCell ref="S165:W165"/>
    <mergeCell ref="X165:AB165"/>
    <mergeCell ref="AC165:AG165"/>
    <mergeCell ref="AH165:AL165"/>
    <mergeCell ref="C162:C163"/>
    <mergeCell ref="E162:H162"/>
    <mergeCell ref="J162:M162"/>
    <mergeCell ref="O162:R162"/>
    <mergeCell ref="T162:W162"/>
    <mergeCell ref="Y162:AB162"/>
    <mergeCell ref="AD162:AG162"/>
    <mergeCell ref="AI162:AL162"/>
    <mergeCell ref="D163:H163"/>
    <mergeCell ref="I163:M163"/>
    <mergeCell ref="N163:R163"/>
    <mergeCell ref="S163:W163"/>
    <mergeCell ref="X163:AB163"/>
    <mergeCell ref="AC163:AG163"/>
    <mergeCell ref="AH163:AL163"/>
    <mergeCell ref="C168:C169"/>
    <mergeCell ref="E168:H168"/>
    <mergeCell ref="J168:M168"/>
    <mergeCell ref="O168:R168"/>
    <mergeCell ref="T168:W168"/>
    <mergeCell ref="Y168:AB168"/>
    <mergeCell ref="AD168:AG168"/>
    <mergeCell ref="AI168:AL168"/>
    <mergeCell ref="D169:H169"/>
    <mergeCell ref="I169:M169"/>
    <mergeCell ref="N169:R169"/>
    <mergeCell ref="S169:W169"/>
    <mergeCell ref="X169:AB169"/>
    <mergeCell ref="AC169:AG169"/>
    <mergeCell ref="AH169:AL169"/>
    <mergeCell ref="C166:C167"/>
    <mergeCell ref="E166:H166"/>
    <mergeCell ref="J166:M166"/>
    <mergeCell ref="O166:R166"/>
    <mergeCell ref="T166:W166"/>
    <mergeCell ref="Y166:AB166"/>
    <mergeCell ref="AD166:AG166"/>
    <mergeCell ref="AI166:AL166"/>
    <mergeCell ref="D167:H167"/>
    <mergeCell ref="I167:M167"/>
    <mergeCell ref="N167:R167"/>
    <mergeCell ref="S167:W167"/>
    <mergeCell ref="X167:AB167"/>
    <mergeCell ref="AC167:AG167"/>
    <mergeCell ref="AH167:AL167"/>
    <mergeCell ref="C179:C180"/>
    <mergeCell ref="E179:H179"/>
    <mergeCell ref="J179:M179"/>
    <mergeCell ref="O179:R179"/>
    <mergeCell ref="T179:W179"/>
    <mergeCell ref="Y179:AB179"/>
    <mergeCell ref="AD179:AG179"/>
    <mergeCell ref="AI179:AL179"/>
    <mergeCell ref="D180:H180"/>
    <mergeCell ref="I180:M180"/>
    <mergeCell ref="N180:R180"/>
    <mergeCell ref="S180:W180"/>
    <mergeCell ref="X180:AB180"/>
    <mergeCell ref="AC180:AG180"/>
    <mergeCell ref="AH180:AL180"/>
    <mergeCell ref="D170:J170"/>
    <mergeCell ref="AF170:AL170"/>
    <mergeCell ref="L171:AD176"/>
    <mergeCell ref="D178:H178"/>
    <mergeCell ref="I178:M178"/>
    <mergeCell ref="N178:R178"/>
    <mergeCell ref="S178:W178"/>
    <mergeCell ref="X178:AB178"/>
    <mergeCell ref="AC178:AG178"/>
    <mergeCell ref="AH178:AL178"/>
    <mergeCell ref="C183:C184"/>
    <mergeCell ref="E183:H183"/>
    <mergeCell ref="J183:M183"/>
    <mergeCell ref="O183:R183"/>
    <mergeCell ref="T183:W183"/>
    <mergeCell ref="Y183:AB183"/>
    <mergeCell ref="AD183:AG183"/>
    <mergeCell ref="AI183:AL183"/>
    <mergeCell ref="D184:H184"/>
    <mergeCell ref="I184:M184"/>
    <mergeCell ref="N184:R184"/>
    <mergeCell ref="S184:W184"/>
    <mergeCell ref="X184:AB184"/>
    <mergeCell ref="AC184:AG184"/>
    <mergeCell ref="AH184:AL184"/>
    <mergeCell ref="C181:C182"/>
    <mergeCell ref="E181:H181"/>
    <mergeCell ref="J181:M181"/>
    <mergeCell ref="O181:R181"/>
    <mergeCell ref="T181:W181"/>
    <mergeCell ref="Y181:AB181"/>
    <mergeCell ref="AD181:AG181"/>
    <mergeCell ref="AI181:AL181"/>
    <mergeCell ref="D182:H182"/>
    <mergeCell ref="I182:M182"/>
    <mergeCell ref="N182:R182"/>
    <mergeCell ref="S182:W182"/>
    <mergeCell ref="X182:AB182"/>
    <mergeCell ref="AC182:AG182"/>
    <mergeCell ref="AH182:AL182"/>
    <mergeCell ref="C187:C188"/>
    <mergeCell ref="E187:H187"/>
    <mergeCell ref="J187:M187"/>
    <mergeCell ref="O187:R187"/>
    <mergeCell ref="T187:W187"/>
    <mergeCell ref="Y187:AB187"/>
    <mergeCell ref="AD187:AG187"/>
    <mergeCell ref="AI187:AL187"/>
    <mergeCell ref="D188:H188"/>
    <mergeCell ref="I188:M188"/>
    <mergeCell ref="N188:R188"/>
    <mergeCell ref="S188:W188"/>
    <mergeCell ref="X188:AB188"/>
    <mergeCell ref="AC188:AG188"/>
    <mergeCell ref="AH188:AL188"/>
    <mergeCell ref="C185:C186"/>
    <mergeCell ref="E185:H185"/>
    <mergeCell ref="J185:M185"/>
    <mergeCell ref="O185:R185"/>
    <mergeCell ref="T185:W185"/>
    <mergeCell ref="Y185:AB185"/>
    <mergeCell ref="AD185:AG185"/>
    <mergeCell ref="AI185:AL185"/>
    <mergeCell ref="D186:H186"/>
    <mergeCell ref="I186:M186"/>
    <mergeCell ref="N186:R186"/>
    <mergeCell ref="S186:W186"/>
    <mergeCell ref="X186:AB186"/>
    <mergeCell ref="AC186:AG186"/>
    <mergeCell ref="AH186:AL186"/>
    <mergeCell ref="D191:J191"/>
    <mergeCell ref="AF191:AL191"/>
    <mergeCell ref="L192:AD197"/>
    <mergeCell ref="D199:H199"/>
    <mergeCell ref="I199:M199"/>
    <mergeCell ref="N199:R199"/>
    <mergeCell ref="S199:W199"/>
    <mergeCell ref="X199:AB199"/>
    <mergeCell ref="AC199:AG199"/>
    <mergeCell ref="AH199:AL199"/>
    <mergeCell ref="C189:C190"/>
    <mergeCell ref="E189:H189"/>
    <mergeCell ref="J189:M189"/>
    <mergeCell ref="O189:R189"/>
    <mergeCell ref="T189:W189"/>
    <mergeCell ref="Y189:AB189"/>
    <mergeCell ref="AD189:AG189"/>
    <mergeCell ref="AI189:AL189"/>
    <mergeCell ref="D190:H190"/>
    <mergeCell ref="I190:M190"/>
    <mergeCell ref="N190:R190"/>
    <mergeCell ref="S190:W190"/>
    <mergeCell ref="X190:AB190"/>
    <mergeCell ref="AC190:AG190"/>
    <mergeCell ref="AH190:AL190"/>
    <mergeCell ref="C202:C203"/>
    <mergeCell ref="E202:H202"/>
    <mergeCell ref="J202:M202"/>
    <mergeCell ref="O202:R202"/>
    <mergeCell ref="T202:W202"/>
    <mergeCell ref="Y202:AB202"/>
    <mergeCell ref="AD202:AG202"/>
    <mergeCell ref="AI202:AL202"/>
    <mergeCell ref="D203:H203"/>
    <mergeCell ref="I203:M203"/>
    <mergeCell ref="N203:R203"/>
    <mergeCell ref="S203:W203"/>
    <mergeCell ref="X203:AB203"/>
    <mergeCell ref="AC203:AG203"/>
    <mergeCell ref="AH203:AL203"/>
    <mergeCell ref="C200:C201"/>
    <mergeCell ref="E200:H200"/>
    <mergeCell ref="J200:M200"/>
    <mergeCell ref="O200:R200"/>
    <mergeCell ref="T200:W200"/>
    <mergeCell ref="Y200:AB200"/>
    <mergeCell ref="AD200:AG200"/>
    <mergeCell ref="AI200:AL200"/>
    <mergeCell ref="D201:H201"/>
    <mergeCell ref="I201:M201"/>
    <mergeCell ref="N201:R201"/>
    <mergeCell ref="S201:W201"/>
    <mergeCell ref="X201:AB201"/>
    <mergeCell ref="AC201:AG201"/>
    <mergeCell ref="AH201:AL201"/>
    <mergeCell ref="C206:C207"/>
    <mergeCell ref="E206:H206"/>
    <mergeCell ref="J206:M206"/>
    <mergeCell ref="O206:R206"/>
    <mergeCell ref="T206:W206"/>
    <mergeCell ref="Y206:AB206"/>
    <mergeCell ref="AD206:AG206"/>
    <mergeCell ref="AI206:AL206"/>
    <mergeCell ref="D207:H207"/>
    <mergeCell ref="I207:M207"/>
    <mergeCell ref="N207:R207"/>
    <mergeCell ref="S207:W207"/>
    <mergeCell ref="X207:AB207"/>
    <mergeCell ref="AC207:AG207"/>
    <mergeCell ref="AH207:AL207"/>
    <mergeCell ref="C204:C205"/>
    <mergeCell ref="E204:H204"/>
    <mergeCell ref="J204:M204"/>
    <mergeCell ref="O204:R204"/>
    <mergeCell ref="T204:W204"/>
    <mergeCell ref="Y204:AB204"/>
    <mergeCell ref="AD204:AG204"/>
    <mergeCell ref="AI204:AL204"/>
    <mergeCell ref="D205:H205"/>
    <mergeCell ref="I205:M205"/>
    <mergeCell ref="N205:R205"/>
    <mergeCell ref="S205:W205"/>
    <mergeCell ref="X205:AB205"/>
    <mergeCell ref="AC205:AG205"/>
    <mergeCell ref="AH205:AL205"/>
    <mergeCell ref="C210:C211"/>
    <mergeCell ref="E210:H210"/>
    <mergeCell ref="J210:M210"/>
    <mergeCell ref="O210:R210"/>
    <mergeCell ref="T210:W210"/>
    <mergeCell ref="Y210:AB210"/>
    <mergeCell ref="AD210:AG210"/>
    <mergeCell ref="AI210:AL210"/>
    <mergeCell ref="D211:H211"/>
    <mergeCell ref="I211:M211"/>
    <mergeCell ref="N211:R211"/>
    <mergeCell ref="S211:W211"/>
    <mergeCell ref="X211:AB211"/>
    <mergeCell ref="AC211:AG211"/>
    <mergeCell ref="AH211:AL211"/>
    <mergeCell ref="C208:C209"/>
    <mergeCell ref="E208:H208"/>
    <mergeCell ref="J208:M208"/>
    <mergeCell ref="O208:R208"/>
    <mergeCell ref="T208:W208"/>
    <mergeCell ref="Y208:AB208"/>
    <mergeCell ref="AD208:AG208"/>
    <mergeCell ref="AI208:AL208"/>
    <mergeCell ref="D209:H209"/>
    <mergeCell ref="I209:M209"/>
    <mergeCell ref="N209:R209"/>
    <mergeCell ref="S209:W209"/>
    <mergeCell ref="X209:AB209"/>
    <mergeCell ref="AC209:AG209"/>
    <mergeCell ref="AH209:AL209"/>
    <mergeCell ref="C221:C222"/>
    <mergeCell ref="E221:H221"/>
    <mergeCell ref="J221:M221"/>
    <mergeCell ref="O221:R221"/>
    <mergeCell ref="T221:W221"/>
    <mergeCell ref="Y221:AB221"/>
    <mergeCell ref="AD221:AG221"/>
    <mergeCell ref="AI221:AL221"/>
    <mergeCell ref="D222:H222"/>
    <mergeCell ref="I222:M222"/>
    <mergeCell ref="N222:R222"/>
    <mergeCell ref="S222:W222"/>
    <mergeCell ref="X222:AB222"/>
    <mergeCell ref="AC222:AG222"/>
    <mergeCell ref="AH222:AL222"/>
    <mergeCell ref="D212:J212"/>
    <mergeCell ref="AF212:AL212"/>
    <mergeCell ref="L213:AD218"/>
    <mergeCell ref="D220:H220"/>
    <mergeCell ref="I220:M220"/>
    <mergeCell ref="N220:R220"/>
    <mergeCell ref="S220:W220"/>
    <mergeCell ref="X220:AB220"/>
    <mergeCell ref="AC220:AG220"/>
    <mergeCell ref="AH220:AL220"/>
    <mergeCell ref="C225:C226"/>
    <mergeCell ref="E225:H225"/>
    <mergeCell ref="J225:M225"/>
    <mergeCell ref="O225:R225"/>
    <mergeCell ref="T225:W225"/>
    <mergeCell ref="Y225:AB225"/>
    <mergeCell ref="AD225:AG225"/>
    <mergeCell ref="AI225:AL225"/>
    <mergeCell ref="D226:H226"/>
    <mergeCell ref="I226:M226"/>
    <mergeCell ref="N226:R226"/>
    <mergeCell ref="S226:W226"/>
    <mergeCell ref="X226:AB226"/>
    <mergeCell ref="AC226:AG226"/>
    <mergeCell ref="AH226:AL226"/>
    <mergeCell ref="C223:C224"/>
    <mergeCell ref="E223:H223"/>
    <mergeCell ref="J223:M223"/>
    <mergeCell ref="O223:R223"/>
    <mergeCell ref="T223:W223"/>
    <mergeCell ref="Y223:AB223"/>
    <mergeCell ref="AD223:AG223"/>
    <mergeCell ref="AI223:AL223"/>
    <mergeCell ref="D224:H224"/>
    <mergeCell ref="I224:M224"/>
    <mergeCell ref="N224:R224"/>
    <mergeCell ref="S224:W224"/>
    <mergeCell ref="X224:AB224"/>
    <mergeCell ref="AC224:AG224"/>
    <mergeCell ref="AH224:AL224"/>
    <mergeCell ref="C229:C230"/>
    <mergeCell ref="E229:H229"/>
    <mergeCell ref="J229:M229"/>
    <mergeCell ref="O229:R229"/>
    <mergeCell ref="T229:W229"/>
    <mergeCell ref="Y229:AB229"/>
    <mergeCell ref="AD229:AG229"/>
    <mergeCell ref="AI229:AL229"/>
    <mergeCell ref="D230:H230"/>
    <mergeCell ref="I230:M230"/>
    <mergeCell ref="N230:R230"/>
    <mergeCell ref="S230:W230"/>
    <mergeCell ref="X230:AB230"/>
    <mergeCell ref="AC230:AG230"/>
    <mergeCell ref="AH230:AL230"/>
    <mergeCell ref="C227:C228"/>
    <mergeCell ref="E227:H227"/>
    <mergeCell ref="J227:M227"/>
    <mergeCell ref="O227:R227"/>
    <mergeCell ref="T227:W227"/>
    <mergeCell ref="Y227:AB227"/>
    <mergeCell ref="AD227:AG227"/>
    <mergeCell ref="AI227:AL227"/>
    <mergeCell ref="D228:H228"/>
    <mergeCell ref="I228:M228"/>
    <mergeCell ref="N228:R228"/>
    <mergeCell ref="S228:W228"/>
    <mergeCell ref="X228:AB228"/>
    <mergeCell ref="AC228:AG228"/>
    <mergeCell ref="AH228:AL228"/>
    <mergeCell ref="D233:J233"/>
    <mergeCell ref="AF233:AL233"/>
    <mergeCell ref="L234:AD239"/>
    <mergeCell ref="D241:H241"/>
    <mergeCell ref="I241:M241"/>
    <mergeCell ref="N241:R241"/>
    <mergeCell ref="S241:W241"/>
    <mergeCell ref="X241:AB241"/>
    <mergeCell ref="AC241:AG241"/>
    <mergeCell ref="AH241:AL241"/>
    <mergeCell ref="C231:C232"/>
    <mergeCell ref="E231:H231"/>
    <mergeCell ref="J231:M231"/>
    <mergeCell ref="O231:R231"/>
    <mergeCell ref="T231:W231"/>
    <mergeCell ref="Y231:AB231"/>
    <mergeCell ref="AD231:AG231"/>
    <mergeCell ref="AI231:AL231"/>
    <mergeCell ref="D232:H232"/>
    <mergeCell ref="I232:M232"/>
    <mergeCell ref="N232:R232"/>
    <mergeCell ref="S232:W232"/>
    <mergeCell ref="X232:AB232"/>
    <mergeCell ref="AC232:AG232"/>
    <mergeCell ref="AH232:AL232"/>
    <mergeCell ref="C244:C245"/>
    <mergeCell ref="E244:H244"/>
    <mergeCell ref="J244:M244"/>
    <mergeCell ref="O244:R244"/>
    <mergeCell ref="T244:W244"/>
    <mergeCell ref="Y244:AB244"/>
    <mergeCell ref="AD244:AG244"/>
    <mergeCell ref="AI244:AL244"/>
    <mergeCell ref="D245:H245"/>
    <mergeCell ref="I245:M245"/>
    <mergeCell ref="N245:R245"/>
    <mergeCell ref="S245:W245"/>
    <mergeCell ref="X245:AB245"/>
    <mergeCell ref="AC245:AG245"/>
    <mergeCell ref="AH245:AL245"/>
    <mergeCell ref="C242:C243"/>
    <mergeCell ref="E242:H242"/>
    <mergeCell ref="J242:M242"/>
    <mergeCell ref="O242:R242"/>
    <mergeCell ref="T242:W242"/>
    <mergeCell ref="Y242:AB242"/>
    <mergeCell ref="AD242:AG242"/>
    <mergeCell ref="AI242:AL242"/>
    <mergeCell ref="D243:H243"/>
    <mergeCell ref="I243:M243"/>
    <mergeCell ref="N243:R243"/>
    <mergeCell ref="S243:W243"/>
    <mergeCell ref="X243:AB243"/>
    <mergeCell ref="AC243:AG243"/>
    <mergeCell ref="AH243:AL243"/>
    <mergeCell ref="C248:C249"/>
    <mergeCell ref="E248:H248"/>
    <mergeCell ref="J248:M248"/>
    <mergeCell ref="O248:R248"/>
    <mergeCell ref="T248:W248"/>
    <mergeCell ref="Y248:AB248"/>
    <mergeCell ref="AD248:AG248"/>
    <mergeCell ref="AI248:AL248"/>
    <mergeCell ref="D249:H249"/>
    <mergeCell ref="I249:M249"/>
    <mergeCell ref="N249:R249"/>
    <mergeCell ref="S249:W249"/>
    <mergeCell ref="X249:AB249"/>
    <mergeCell ref="AC249:AG249"/>
    <mergeCell ref="AH249:AL249"/>
    <mergeCell ref="C246:C247"/>
    <mergeCell ref="E246:H246"/>
    <mergeCell ref="J246:M246"/>
    <mergeCell ref="O246:R246"/>
    <mergeCell ref="T246:W246"/>
    <mergeCell ref="Y246:AB246"/>
    <mergeCell ref="AD246:AG246"/>
    <mergeCell ref="AI246:AL246"/>
    <mergeCell ref="D247:H247"/>
    <mergeCell ref="I247:M247"/>
    <mergeCell ref="N247:R247"/>
    <mergeCell ref="S247:W247"/>
    <mergeCell ref="X247:AB247"/>
    <mergeCell ref="AC247:AG247"/>
    <mergeCell ref="AH247:AL247"/>
    <mergeCell ref="C252:C253"/>
    <mergeCell ref="E252:H252"/>
    <mergeCell ref="J252:M252"/>
    <mergeCell ref="O252:R252"/>
    <mergeCell ref="T252:W252"/>
    <mergeCell ref="Y252:AB252"/>
    <mergeCell ref="AD252:AG252"/>
    <mergeCell ref="AI252:AL252"/>
    <mergeCell ref="D253:H253"/>
    <mergeCell ref="I253:M253"/>
    <mergeCell ref="N253:R253"/>
    <mergeCell ref="S253:W253"/>
    <mergeCell ref="X253:AB253"/>
    <mergeCell ref="AC253:AG253"/>
    <mergeCell ref="AH253:AL253"/>
    <mergeCell ref="C250:C251"/>
    <mergeCell ref="E250:H250"/>
    <mergeCell ref="J250:M250"/>
    <mergeCell ref="O250:R250"/>
    <mergeCell ref="T250:W250"/>
    <mergeCell ref="Y250:AB250"/>
    <mergeCell ref="AD250:AG250"/>
    <mergeCell ref="AI250:AL250"/>
    <mergeCell ref="D251:H251"/>
    <mergeCell ref="I251:M251"/>
    <mergeCell ref="N251:R251"/>
    <mergeCell ref="S251:W251"/>
    <mergeCell ref="X251:AB251"/>
    <mergeCell ref="AC251:AG251"/>
    <mergeCell ref="AH251:AL251"/>
  </mergeCells>
  <conditionalFormatting sqref="D11 I11 N11 S11 X11 AC11 AH11 D12:AL12">
    <cfRule type="expression" dxfId="97" priority="6" stopIfTrue="1">
      <formula>(DAY(D$11)&gt;14) * (showDates2=1)</formula>
    </cfRule>
  </conditionalFormatting>
  <conditionalFormatting sqref="E11 J11 O11 T11 Y11 AD11 AI11">
    <cfRule type="expression" dxfId="96" priority="8" stopIfTrue="1">
      <formula>(DAY(D$11)&gt;14) * (showDates2=1)</formula>
    </cfRule>
  </conditionalFormatting>
  <conditionalFormatting sqref="D19 I19 N19 S19 X19 AC19 AH19 D20:AL20">
    <cfRule type="expression" dxfId="95" priority="10" stopIfTrue="1">
      <formula>(DAY(D$19)&lt;15) * (showDates2=1)</formula>
    </cfRule>
  </conditionalFormatting>
  <conditionalFormatting sqref="E19 J19 O19 T19 Y19 AD19 AI19">
    <cfRule type="expression" dxfId="94" priority="12" stopIfTrue="1">
      <formula>(DAY(D$19)&lt;15) * (showDates2=1)</formula>
    </cfRule>
  </conditionalFormatting>
  <conditionalFormatting sqref="D21 I21 N21 S21 X21 AC21 AH21 D22:AL22">
    <cfRule type="expression" dxfId="93" priority="14" stopIfTrue="1">
      <formula>(DAY(D$21)&lt;15) * (showDates2=1)</formula>
    </cfRule>
  </conditionalFormatting>
  <conditionalFormatting sqref="E21 J21 O21 T21 Y21 AD21 AI21">
    <cfRule type="expression" dxfId="92" priority="16" stopIfTrue="1">
      <formula>(DAY(D$21)&lt;15) * (showDates2=1)</formula>
    </cfRule>
  </conditionalFormatting>
  <conditionalFormatting sqref="D32 I32 N32 S32 X32 AC32 AH32 D33:AL33">
    <cfRule type="expression" dxfId="91" priority="22" stopIfTrue="1">
      <formula>(DAY(D$32)&gt;14) * (showDates2=1)</formula>
    </cfRule>
  </conditionalFormatting>
  <conditionalFormatting sqref="E32 J32 O32 T32 Y32 AD32 AI32">
    <cfRule type="expression" dxfId="90" priority="24" stopIfTrue="1">
      <formula>(DAY(D$32)&gt;14) * (showDates2=1)</formula>
    </cfRule>
  </conditionalFormatting>
  <conditionalFormatting sqref="D40 I40 N40 S40 X40 AC40 AH40 D41:AL41">
    <cfRule type="expression" dxfId="89" priority="26" stopIfTrue="1">
      <formula>(DAY(D$40)&lt;15) * (showDates2=1)</formula>
    </cfRule>
  </conditionalFormatting>
  <conditionalFormatting sqref="E40 J40 O40 T40 Y40 AD40 AI40">
    <cfRule type="expression" dxfId="88" priority="28" stopIfTrue="1">
      <formula>(DAY(D$40)&lt;15) * (showDates2=1)</formula>
    </cfRule>
  </conditionalFormatting>
  <conditionalFormatting sqref="D42 I42 N42 S42 X42 AC42 AH42 D43:AL43">
    <cfRule type="expression" dxfId="87" priority="30" stopIfTrue="1">
      <formula>(DAY(D$42)&lt;15) * (showDates2=1)</formula>
    </cfRule>
  </conditionalFormatting>
  <conditionalFormatting sqref="E42 J42 O42 T42 Y42 AD42 AI42">
    <cfRule type="expression" dxfId="86" priority="32" stopIfTrue="1">
      <formula>(DAY(D$42)&lt;15) * (showDates2=1)</formula>
    </cfRule>
  </conditionalFormatting>
  <conditionalFormatting sqref="D53 I53 N53 S53 X53 AC53 AH53 D54:AL54">
    <cfRule type="expression" dxfId="85" priority="38" stopIfTrue="1">
      <formula>(DAY(D$53)&gt;14) * (showDates2=1)</formula>
    </cfRule>
  </conditionalFormatting>
  <conditionalFormatting sqref="E53 J53 O53 T53 Y53 AD53 AI53">
    <cfRule type="expression" dxfId="84" priority="40" stopIfTrue="1">
      <formula>(DAY(D$53)&gt;14) * (showDates2=1)</formula>
    </cfRule>
  </conditionalFormatting>
  <conditionalFormatting sqref="D61 I61 N61 S61 X61 AC61 AH61 D62:AL62">
    <cfRule type="expression" dxfId="83" priority="42" stopIfTrue="1">
      <formula>(DAY(D$61)&lt;15) * (showDates2=1)</formula>
    </cfRule>
  </conditionalFormatting>
  <conditionalFormatting sqref="E61 J61 O61 T61 Y61 AD61 AI61">
    <cfRule type="expression" dxfId="82" priority="44" stopIfTrue="1">
      <formula>(DAY(D$61)&lt;15) * (showDates2=1)</formula>
    </cfRule>
  </conditionalFormatting>
  <conditionalFormatting sqref="D63 I63 N63 S63 X63 AC63 AH63 D64:AL64">
    <cfRule type="expression" dxfId="81" priority="46" stopIfTrue="1">
      <formula>(DAY(D$63)&lt;15) * (showDates2=1)</formula>
    </cfRule>
  </conditionalFormatting>
  <conditionalFormatting sqref="E63 J63 O63 T63 Y63 AD63 AI63">
    <cfRule type="expression" dxfId="80" priority="48" stopIfTrue="1">
      <formula>(DAY(D$63)&lt;15) * (showDates2=1)</formula>
    </cfRule>
  </conditionalFormatting>
  <conditionalFormatting sqref="D74 I74 N74 S74 X74 AC74 AH74 D75:AL75">
    <cfRule type="expression" dxfId="79" priority="54" stopIfTrue="1">
      <formula>(DAY(D$74)&gt;14) * (showDates2=1)</formula>
    </cfRule>
  </conditionalFormatting>
  <conditionalFormatting sqref="E74 J74 O74 T74 Y74 AD74 AI74">
    <cfRule type="expression" dxfId="78" priority="56" stopIfTrue="1">
      <formula>(DAY(D$74)&gt;14) * (showDates2=1)</formula>
    </cfRule>
  </conditionalFormatting>
  <conditionalFormatting sqref="D82 I82 N82 S82 X82 AC82 AH82 D83:AL83">
    <cfRule type="expression" dxfId="77" priority="58" stopIfTrue="1">
      <formula>(DAY(D$82)&lt;15) * (showDates2=1)</formula>
    </cfRule>
  </conditionalFormatting>
  <conditionalFormatting sqref="E82 J82 O82 T82 Y82 AD82 AI82">
    <cfRule type="expression" dxfId="76" priority="60" stopIfTrue="1">
      <formula>(DAY(D$82)&lt;15) * (showDates2=1)</formula>
    </cfRule>
  </conditionalFormatting>
  <conditionalFormatting sqref="D84 I84 N84 S84 X84 AC84 AH84 D85:AL85">
    <cfRule type="expression" dxfId="75" priority="62" stopIfTrue="1">
      <formula>(DAY(D$84)&lt;15) * (showDates2=1)</formula>
    </cfRule>
  </conditionalFormatting>
  <conditionalFormatting sqref="E84 J84 O84 T84 Y84 AD84 AI84">
    <cfRule type="expression" dxfId="74" priority="64" stopIfTrue="1">
      <formula>(DAY(D$84)&lt;15) * (showDates2=1)</formula>
    </cfRule>
  </conditionalFormatting>
  <conditionalFormatting sqref="D95 I95 N95 S95 X95 AC95 AH95 D96:AL96">
    <cfRule type="expression" dxfId="73" priority="70" stopIfTrue="1">
      <formula>(DAY(D$95)&gt;14) * (showDates2=1)</formula>
    </cfRule>
  </conditionalFormatting>
  <conditionalFormatting sqref="E95 J95 O95 T95 Y95 AD95 AI95">
    <cfRule type="expression" dxfId="72" priority="72" stopIfTrue="1">
      <formula>(DAY(D$95)&gt;14) * (showDates2=1)</formula>
    </cfRule>
  </conditionalFormatting>
  <conditionalFormatting sqref="D103 I103 N103 S103 X103 AC103 AH103 D104:AL104">
    <cfRule type="expression" dxfId="71" priority="74" stopIfTrue="1">
      <formula>(DAY(D$103)&lt;15) * (showDates2=1)</formula>
    </cfRule>
  </conditionalFormatting>
  <conditionalFormatting sqref="E103 J103 O103 T103 Y103 AD103 AI103">
    <cfRule type="expression" dxfId="70" priority="76" stopIfTrue="1">
      <formula>(DAY(D$103)&lt;15) * (showDates2=1)</formula>
    </cfRule>
  </conditionalFormatting>
  <conditionalFormatting sqref="D105 I105 N105 S105 X105 AC105 AH105 D106:AL106">
    <cfRule type="expression" dxfId="69" priority="78" stopIfTrue="1">
      <formula>(DAY(D$105)&lt;15) * (showDates2=1)</formula>
    </cfRule>
  </conditionalFormatting>
  <conditionalFormatting sqref="E105 J105 O105 T105 Y105 AD105 AI105">
    <cfRule type="expression" dxfId="68" priority="80" stopIfTrue="1">
      <formula>(DAY(D$105)&lt;15) * (showDates2=1)</formula>
    </cfRule>
  </conditionalFormatting>
  <conditionalFormatting sqref="D116 I116 N116 S116 X116 AC116 AH116 D117:AL117">
    <cfRule type="expression" dxfId="67" priority="86" stopIfTrue="1">
      <formula>(DAY(D$116)&gt;14) * (showDates2=1)</formula>
    </cfRule>
  </conditionalFormatting>
  <conditionalFormatting sqref="E116 J116 O116 T116 Y116 AD116 AI116">
    <cfRule type="expression" dxfId="66" priority="88" stopIfTrue="1">
      <formula>(DAY(D$116)&gt;14) * (showDates2=1)</formula>
    </cfRule>
  </conditionalFormatting>
  <conditionalFormatting sqref="D124 I124 N124 S124 X124 AC124 AH124 D125:AL125">
    <cfRule type="expression" dxfId="65" priority="90" stopIfTrue="1">
      <formula>(DAY(D$124)&lt;15) * (showDates2=1)</formula>
    </cfRule>
  </conditionalFormatting>
  <conditionalFormatting sqref="E124 J124 O124 T124 Y124 AD124 AI124">
    <cfRule type="expression" dxfId="64" priority="92" stopIfTrue="1">
      <formula>(DAY(D$124)&lt;15) * (showDates2=1)</formula>
    </cfRule>
  </conditionalFormatting>
  <conditionalFormatting sqref="D126 I126 N126 S126 X126 AC126 AH126 D127:AL127">
    <cfRule type="expression" dxfId="63" priority="94" stopIfTrue="1">
      <formula>(DAY(D$126)&lt;15) * (showDates2=1)</formula>
    </cfRule>
  </conditionalFormatting>
  <conditionalFormatting sqref="E126 J126 O126 T126 Y126 AD126 AI126">
    <cfRule type="expression" dxfId="62" priority="96" stopIfTrue="1">
      <formula>(DAY(D$126)&lt;15) * (showDates2=1)</formula>
    </cfRule>
  </conditionalFormatting>
  <conditionalFormatting sqref="D137 I137 N137 S137 X137 AC137 AH137 D138:AL138">
    <cfRule type="expression" dxfId="61" priority="102" stopIfTrue="1">
      <formula>(DAY(D$137)&gt;14) * (showDates2=1)</formula>
    </cfRule>
  </conditionalFormatting>
  <conditionalFormatting sqref="E137 J137 O137 T137 Y137 AD137 AI137">
    <cfRule type="expression" dxfId="60" priority="104" stopIfTrue="1">
      <formula>(DAY(D$137)&gt;14) * (showDates2=1)</formula>
    </cfRule>
  </conditionalFormatting>
  <conditionalFormatting sqref="D145 I145 N145 S145 X145 AC145 AH145 D146:AL146">
    <cfRule type="expression" dxfId="59" priority="106" stopIfTrue="1">
      <formula>(DAY(D$145)&lt;15) * (showDates2=1)</formula>
    </cfRule>
  </conditionalFormatting>
  <conditionalFormatting sqref="E145 J145 O145 T145 Y145 AD145 AI145">
    <cfRule type="expression" dxfId="58" priority="108" stopIfTrue="1">
      <formula>(DAY(D$145)&lt;15) * (showDates2=1)</formula>
    </cfRule>
  </conditionalFormatting>
  <conditionalFormatting sqref="D147 I147 N147 S147 X147 AC147 AH147 D148:AL148">
    <cfRule type="expression" dxfId="57" priority="110" stopIfTrue="1">
      <formula>(DAY(D$147)&lt;15) * (showDates2=1)</formula>
    </cfRule>
  </conditionalFormatting>
  <conditionalFormatting sqref="E147 J147 O147 T147 Y147 AD147 AI147">
    <cfRule type="expression" dxfId="56" priority="112" stopIfTrue="1">
      <formula>(DAY(D$147)&lt;15) * (showDates2=1)</formula>
    </cfRule>
  </conditionalFormatting>
  <conditionalFormatting sqref="D158 I158 N158 S158 X158 AC158 AH158 D159:AL159">
    <cfRule type="expression" dxfId="55" priority="118" stopIfTrue="1">
      <formula>(DAY(D$158)&gt;14) * (showDates2=1)</formula>
    </cfRule>
  </conditionalFormatting>
  <conditionalFormatting sqref="E158 J158 O158 T158 Y158 AD158 AI158">
    <cfRule type="expression" dxfId="54" priority="120" stopIfTrue="1">
      <formula>(DAY(D$158)&gt;14) * (showDates2=1)</formula>
    </cfRule>
  </conditionalFormatting>
  <conditionalFormatting sqref="D166 I166 N166 S166 X166 AC166 AH166 D167:AL167">
    <cfRule type="expression" dxfId="53" priority="122" stopIfTrue="1">
      <formula>(DAY(D$166)&lt;15) * (showDates2=1)</formula>
    </cfRule>
  </conditionalFormatting>
  <conditionalFormatting sqref="E166 J166 O166 T166 Y166 AD166 AI166">
    <cfRule type="expression" dxfId="52" priority="124" stopIfTrue="1">
      <formula>(DAY(D$166)&lt;15) * (showDates2=1)</formula>
    </cfRule>
  </conditionalFormatting>
  <conditionalFormatting sqref="D168 I168 N168 S168 X168 AC168 AH168 D169:AL169">
    <cfRule type="expression" dxfId="51" priority="126" stopIfTrue="1">
      <formula>(DAY(D$168)&lt;15) * (showDates2=1)</formula>
    </cfRule>
  </conditionalFormatting>
  <conditionalFormatting sqref="E168 J168 O168 T168 Y168 AD168 AI168">
    <cfRule type="expression" dxfId="50" priority="128" stopIfTrue="1">
      <formula>(DAY(D$168)&lt;15) * (showDates2=1)</formula>
    </cfRule>
  </conditionalFormatting>
  <conditionalFormatting sqref="D179 I179 N179 S179 X179 AC179 AH179 D180:AL180">
    <cfRule type="expression" dxfId="49" priority="134" stopIfTrue="1">
      <formula>(DAY(D$179)&gt;14) * (showDates2=1)</formula>
    </cfRule>
  </conditionalFormatting>
  <conditionalFormatting sqref="E179 J179 O179 T179 Y179 AD179 AI179">
    <cfRule type="expression" dxfId="48" priority="136" stopIfTrue="1">
      <formula>(DAY(D$179)&gt;14) * (showDates2=1)</formula>
    </cfRule>
  </conditionalFormatting>
  <conditionalFormatting sqref="D187 I187 N187 S187 X187 AC187 AH187 D188:AL188">
    <cfRule type="expression" dxfId="47" priority="138" stopIfTrue="1">
      <formula>(DAY(D$187)&lt;15) * (showDates2=1)</formula>
    </cfRule>
  </conditionalFormatting>
  <conditionalFormatting sqref="E187 J187 O187 T187 Y187 AD187 AI187">
    <cfRule type="expression" dxfId="46" priority="140" stopIfTrue="1">
      <formula>(DAY(D$187)&lt;15) * (showDates2=1)</formula>
    </cfRule>
  </conditionalFormatting>
  <conditionalFormatting sqref="D189 I189 N189 S189 X189 AC189 AH189 D190:AL190">
    <cfRule type="expression" dxfId="45" priority="142" stopIfTrue="1">
      <formula>(DAY(D$189)&lt;15) * (showDates2=1)</formula>
    </cfRule>
  </conditionalFormatting>
  <conditionalFormatting sqref="E189 J189 O189 T189 Y189 AD189 AI189">
    <cfRule type="expression" dxfId="44" priority="144" stopIfTrue="1">
      <formula>(DAY(D$189)&lt;15) * (showDates2=1)</formula>
    </cfRule>
  </conditionalFormatting>
  <conditionalFormatting sqref="D200 I200 N200 S200 X200 AC200 AH200 D201:AL201">
    <cfRule type="expression" dxfId="43" priority="150" stopIfTrue="1">
      <formula>(DAY(D$200)&gt;14) * (showDates2=1)</formula>
    </cfRule>
  </conditionalFormatting>
  <conditionalFormatting sqref="E200 J200 O200 T200 Y200 AD200 AI200">
    <cfRule type="expression" dxfId="42" priority="152" stopIfTrue="1">
      <formula>(DAY(D$200)&gt;14) * (showDates2=1)</formula>
    </cfRule>
  </conditionalFormatting>
  <conditionalFormatting sqref="D208 I208 N208 S208 X208 AC208 AH208 D209:AL209">
    <cfRule type="expression" dxfId="41" priority="154" stopIfTrue="1">
      <formula>(DAY(D$208)&lt;15) * (showDates2=1)</formula>
    </cfRule>
  </conditionalFormatting>
  <conditionalFormatting sqref="E208 J208 O208 T208 Y208 AD208 AI208">
    <cfRule type="expression" dxfId="40" priority="156" stopIfTrue="1">
      <formula>(DAY(D$208)&lt;15) * (showDates2=1)</formula>
    </cfRule>
  </conditionalFormatting>
  <conditionalFormatting sqref="D210 I210 N210 S210 X210 AC210 AH210 D211:AL211">
    <cfRule type="expression" dxfId="39" priority="158" stopIfTrue="1">
      <formula>(DAY(D$210)&lt;15) * (showDates2=1)</formula>
    </cfRule>
  </conditionalFormatting>
  <conditionalFormatting sqref="E210 J210 O210 T210 Y210 AD210 AI210">
    <cfRule type="expression" dxfId="38" priority="160" stopIfTrue="1">
      <formula>(DAY(D$210)&lt;15) * (showDates2=1)</formula>
    </cfRule>
  </conditionalFormatting>
  <conditionalFormatting sqref="D221 I221 N221 S221 X221 AC221 AH221 D222:AL222">
    <cfRule type="expression" dxfId="37" priority="166" stopIfTrue="1">
      <formula>(DAY(D$221)&gt;14) * (showDates2=1)</formula>
    </cfRule>
  </conditionalFormatting>
  <conditionalFormatting sqref="E221 J221 O221 T221 Y221 AD221 AI221">
    <cfRule type="expression" dxfId="36" priority="168" stopIfTrue="1">
      <formula>(DAY(D$221)&gt;14) * (showDates2=1)</formula>
    </cfRule>
  </conditionalFormatting>
  <conditionalFormatting sqref="D229 I229 N229 S229 X229 AC229 AH229 D230:AL230">
    <cfRule type="expression" dxfId="35" priority="170" stopIfTrue="1">
      <formula>(DAY(D$229)&lt;15) * (showDates2=1)</formula>
    </cfRule>
  </conditionalFormatting>
  <conditionalFormatting sqref="E229 J229 O229 T229 Y229 AD229 AI229">
    <cfRule type="expression" dxfId="34" priority="172" stopIfTrue="1">
      <formula>(DAY(D$229)&lt;15) * (showDates2=1)</formula>
    </cfRule>
  </conditionalFormatting>
  <conditionalFormatting sqref="D231 I231 N231 S231 X231 AC231 AH231 D232:AL232">
    <cfRule type="expression" dxfId="33" priority="174" stopIfTrue="1">
      <formula>(DAY(D$231)&lt;15) * (showDates2=1)</formula>
    </cfRule>
  </conditionalFormatting>
  <conditionalFormatting sqref="E231 J231 O231 T231 Y231 AD231 AI231">
    <cfRule type="expression" dxfId="32" priority="176" stopIfTrue="1">
      <formula>(DAY(D$231)&lt;15) * (showDates2=1)</formula>
    </cfRule>
  </conditionalFormatting>
  <conditionalFormatting sqref="D242 I242 N242 S242 X242 AC242 AH242 D243:AL243">
    <cfRule type="expression" dxfId="31" priority="182" stopIfTrue="1">
      <formula>(DAY(D$242)&gt;14) * (showDates2=1)</formula>
    </cfRule>
  </conditionalFormatting>
  <conditionalFormatting sqref="E242 J242 O242 T242 Y242 AD242 AI242">
    <cfRule type="expression" dxfId="30" priority="184" stopIfTrue="1">
      <formula>(DAY(D$242)&gt;14) * (showDates2=1)</formula>
    </cfRule>
  </conditionalFormatting>
  <conditionalFormatting sqref="D250 I250 N250 S250 X250 AC250 AH250 D251:AL251">
    <cfRule type="expression" dxfId="29" priority="186" stopIfTrue="1">
      <formula>(DAY(D$250)&lt;15) * (showDates2=1)</formula>
    </cfRule>
  </conditionalFormatting>
  <conditionalFormatting sqref="E250 J250 O250 T250 Y250 AD250 AI250">
    <cfRule type="expression" dxfId="28" priority="188" stopIfTrue="1">
      <formula>(DAY(D$250)&lt;15) * (showDates2=1)</formula>
    </cfRule>
  </conditionalFormatting>
  <conditionalFormatting sqref="D252 I252 N252 S252 X252 AC252 AH252 D253:AL253">
    <cfRule type="expression" dxfId="27" priority="190" stopIfTrue="1">
      <formula>(DAY(D$252)&lt;15) * (showDates2=1)</formula>
    </cfRule>
  </conditionalFormatting>
  <conditionalFormatting sqref="E252 J252 O252 T252 Y252 AD252 AI252">
    <cfRule type="expression" dxfId="26" priority="192" stopIfTrue="1">
      <formula>(DAY(D$252)&lt;15) * (showDates2=1)</formula>
    </cfRule>
  </conditionalFormatting>
  <conditionalFormatting sqref="D4:J4 AF4:AL4">
    <cfRule type="expression" dxfId="25" priority="2" stopIfTrue="1">
      <formula>DAY(D4)&gt;14</formula>
    </cfRule>
  </conditionalFormatting>
  <conditionalFormatting sqref="D8:J9 AF8:AL9">
    <cfRule type="expression" dxfId="24" priority="4" stopIfTrue="1">
      <formula>DAY(D8)&lt;15</formula>
    </cfRule>
  </conditionalFormatting>
  <conditionalFormatting sqref="D25:J25 AF25:AL25">
    <cfRule type="expression" dxfId="23" priority="18" stopIfTrue="1">
      <formula>DAY(D25)&gt;14</formula>
    </cfRule>
  </conditionalFormatting>
  <conditionalFormatting sqref="D29:J30 AF29:AL30">
    <cfRule type="expression" dxfId="22" priority="20" stopIfTrue="1">
      <formula>DAY(D29)&lt;15</formula>
    </cfRule>
  </conditionalFormatting>
  <conditionalFormatting sqref="D46:J46 AF46:AL46">
    <cfRule type="expression" dxfId="21" priority="34" stopIfTrue="1">
      <formula>DAY(D46)&gt;14</formula>
    </cfRule>
  </conditionalFormatting>
  <conditionalFormatting sqref="D50:J51 AF50:AL51">
    <cfRule type="expression" dxfId="20" priority="36" stopIfTrue="1">
      <formula>DAY(D50)&lt;15</formula>
    </cfRule>
  </conditionalFormatting>
  <conditionalFormatting sqref="D67:J67 AF67:AL67">
    <cfRule type="expression" dxfId="19" priority="50" stopIfTrue="1">
      <formula>DAY(D67)&gt;14</formula>
    </cfRule>
  </conditionalFormatting>
  <conditionalFormatting sqref="D71:J72 AF71:AL72">
    <cfRule type="expression" dxfId="18" priority="52" stopIfTrue="1">
      <formula>DAY(D71)&lt;15</formula>
    </cfRule>
  </conditionalFormatting>
  <conditionalFormatting sqref="D88:J88 AF88:AL88">
    <cfRule type="expression" dxfId="17" priority="66" stopIfTrue="1">
      <formula>DAY(D88)&gt;14</formula>
    </cfRule>
  </conditionalFormatting>
  <conditionalFormatting sqref="D92:J93 AF92:AL93">
    <cfRule type="expression" dxfId="16" priority="68" stopIfTrue="1">
      <formula>DAY(D92)&lt;15</formula>
    </cfRule>
  </conditionalFormatting>
  <conditionalFormatting sqref="D109:J109 AF109:AL109">
    <cfRule type="expression" dxfId="15" priority="82" stopIfTrue="1">
      <formula>DAY(D109)&gt;14</formula>
    </cfRule>
  </conditionalFormatting>
  <conditionalFormatting sqref="D113:J114 AF113:AL114">
    <cfRule type="expression" dxfId="14" priority="84" stopIfTrue="1">
      <formula>DAY(D113)&lt;15</formula>
    </cfRule>
  </conditionalFormatting>
  <conditionalFormatting sqref="D130:J130 AF130:AL130">
    <cfRule type="expression" dxfId="13" priority="98" stopIfTrue="1">
      <formula>DAY(D130)&gt;14</formula>
    </cfRule>
  </conditionalFormatting>
  <conditionalFormatting sqref="D134:J135 AF134:AL135">
    <cfRule type="expression" dxfId="12" priority="100" stopIfTrue="1">
      <formula>DAY(D134)&lt;15</formula>
    </cfRule>
  </conditionalFormatting>
  <conditionalFormatting sqref="D151:J151 AF151:AL151">
    <cfRule type="expression" dxfId="11" priority="114" stopIfTrue="1">
      <formula>DAY(D151)&gt;14</formula>
    </cfRule>
  </conditionalFormatting>
  <conditionalFormatting sqref="D155:J156 AF155:AL156">
    <cfRule type="expression" dxfId="10" priority="116" stopIfTrue="1">
      <formula>DAY(D155)&lt;15</formula>
    </cfRule>
  </conditionalFormatting>
  <conditionalFormatting sqref="D172:J172 AF172:AL172">
    <cfRule type="expression" dxfId="9" priority="130" stopIfTrue="1">
      <formula>DAY(D172)&gt;14</formula>
    </cfRule>
  </conditionalFormatting>
  <conditionalFormatting sqref="D176:J177 AF176:AL177">
    <cfRule type="expression" dxfId="8" priority="132" stopIfTrue="1">
      <formula>DAY(D176)&lt;15</formula>
    </cfRule>
  </conditionalFormatting>
  <conditionalFormatting sqref="D193:J193 AF193:AL193">
    <cfRule type="expression" dxfId="7" priority="146" stopIfTrue="1">
      <formula>DAY(D193)&gt;14</formula>
    </cfRule>
  </conditionalFormatting>
  <conditionalFormatting sqref="D197:J198 AF197:AL198">
    <cfRule type="expression" dxfId="6" priority="148" stopIfTrue="1">
      <formula>DAY(D197)&lt;15</formula>
    </cfRule>
  </conditionalFormatting>
  <conditionalFormatting sqref="D214:J214 AF214:AL214">
    <cfRule type="expression" dxfId="5" priority="162" stopIfTrue="1">
      <formula>DAY(D214)&gt;14</formula>
    </cfRule>
  </conditionalFormatting>
  <conditionalFormatting sqref="D218:J219 AF218:AL219">
    <cfRule type="expression" dxfId="4" priority="164" stopIfTrue="1">
      <formula>DAY(D218)&lt;15</formula>
    </cfRule>
  </conditionalFormatting>
  <conditionalFormatting sqref="D235:J235 AF235:AL235">
    <cfRule type="expression" dxfId="3" priority="178" stopIfTrue="1">
      <formula>DAY(D235)&gt;14</formula>
    </cfRule>
  </conditionalFormatting>
  <conditionalFormatting sqref="D239:J240 AF239:AL240">
    <cfRule type="expression" dxfId="2" priority="180" stopIfTrue="1">
      <formula>DAY(D239)&lt;15</formula>
    </cfRule>
  </conditionalFormatting>
  <printOptions horizontalCentered="1" verticalCentered="1"/>
  <pageMargins left="0.23622047244094491" right="0.23622047244094491" top="0.23622047244094491" bottom="0.23622047244094491" header="0" footer="0"/>
  <pageSetup paperSize="9" fitToWidth="50" fitToHeight="50" orientation="landscape" horizontalDpi="4294967293" r:id="rId1"/>
  <headerFooter alignWithMargins="0"/>
  <rowBreaks count="11" manualBreakCount="11">
    <brk id="22" min="2" max="37" man="1"/>
    <brk id="43" min="2" max="37" man="1"/>
    <brk id="64" min="2" max="37" man="1"/>
    <brk id="85" min="2" max="37" man="1"/>
    <brk id="106" min="2" max="37" man="1"/>
    <brk id="127" min="2" max="37" man="1"/>
    <brk id="148" min="2" max="37" man="1"/>
    <brk id="169" min="2" max="37" man="1"/>
    <brk id="190" min="2" max="37" man="1"/>
    <brk id="211" min="2" max="37" man="1"/>
    <brk id="232" min="2" max="3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tabColor theme="1" tint="0.499984740745262"/>
    <outlinePr showOutlineSymbols="0"/>
  </sheetPr>
  <dimension ref="B1:W47"/>
  <sheetViews>
    <sheetView showGridLines="0" showRowColHeaders="0" showOutlineSymbols="0" zoomScaleNormal="100" workbookViewId="0"/>
  </sheetViews>
  <sheetFormatPr defaultColWidth="8.7109375" defaultRowHeight="11.4" outlineLevelCol="1" x14ac:dyDescent="0.25"/>
  <cols>
    <col min="1" max="1" width="3.7109375" customWidth="1"/>
    <col min="2" max="2" width="11.7109375" customWidth="1"/>
    <col min="3" max="3" width="15.140625" customWidth="1"/>
    <col min="4" max="4" width="7.28515625" customWidth="1"/>
    <col min="5" max="5" width="3.28515625" customWidth="1"/>
    <col min="6" max="6" width="18.7109375" bestFit="1" customWidth="1"/>
    <col min="7" max="7" width="32.7109375" customWidth="1"/>
    <col min="8" max="8" width="7.28515625" customWidth="1"/>
    <col min="9" max="9" width="3.42578125" customWidth="1"/>
    <col min="10" max="10" width="13.42578125" customWidth="1"/>
    <col min="11" max="11" width="30.28515625" customWidth="1"/>
    <col min="12" max="13" width="7.7109375" customWidth="1"/>
    <col min="14" max="14" width="6.28515625" customWidth="1"/>
    <col min="15" max="15" width="9.85546875" customWidth="1"/>
    <col min="17" max="17" width="3.28515625" hidden="1" customWidth="1" outlineLevel="1"/>
    <col min="18" max="18" width="11.7109375" hidden="1" customWidth="1" outlineLevel="1"/>
    <col min="19" max="19" width="3.28515625" hidden="1" customWidth="1" outlineLevel="1"/>
    <col min="20" max="20" width="2.28515625" hidden="1" customWidth="1" outlineLevel="1"/>
    <col min="21" max="21" width="2.7109375" hidden="1" customWidth="1" outlineLevel="1"/>
    <col min="22" max="22" width="15.7109375" hidden="1" customWidth="1" outlineLevel="1"/>
    <col min="23" max="23" width="0" hidden="1" customWidth="1" collapsed="1"/>
  </cols>
  <sheetData>
    <row r="1" spans="2:22" x14ac:dyDescent="0.25">
      <c r="B1" s="69">
        <f>IF(D19="N",0,1)</f>
        <v>1</v>
      </c>
      <c r="C1" s="69">
        <f>IF(D22="N",0,1)</f>
        <v>1</v>
      </c>
    </row>
    <row r="2" spans="2:22" ht="15" x14ac:dyDescent="0.25">
      <c r="B2" s="3" t="s">
        <v>73</v>
      </c>
      <c r="C2" s="3"/>
      <c r="D2" s="54" t="s">
        <v>72</v>
      </c>
      <c r="F2" s="3" t="s">
        <v>90</v>
      </c>
      <c r="G2" s="3"/>
      <c r="H2" s="54" t="s">
        <v>72</v>
      </c>
      <c r="J2" s="3" t="s">
        <v>92</v>
      </c>
      <c r="K2" s="3"/>
      <c r="L2" s="3"/>
      <c r="M2" s="3"/>
      <c r="N2" s="54" t="s">
        <v>72</v>
      </c>
    </row>
    <row r="3" spans="2:22" x14ac:dyDescent="0.25">
      <c r="F3" s="71" t="s">
        <v>89</v>
      </c>
      <c r="G3" s="72" t="s">
        <v>1</v>
      </c>
    </row>
    <row r="4" spans="2:22" ht="13.8" thickBot="1" x14ac:dyDescent="0.3">
      <c r="B4" s="53" t="s">
        <v>71</v>
      </c>
      <c r="K4" s="53"/>
      <c r="L4" s="7"/>
      <c r="M4" s="7"/>
      <c r="N4" s="7"/>
    </row>
    <row r="5" spans="2:22" ht="13.8" thickBot="1" x14ac:dyDescent="0.3">
      <c r="B5" s="27" t="s">
        <v>46</v>
      </c>
      <c r="C5" s="66">
        <v>1</v>
      </c>
      <c r="F5" s="1" t="s">
        <v>2</v>
      </c>
      <c r="G5" s="2" t="s">
        <v>0</v>
      </c>
      <c r="H5" s="54" t="s">
        <v>72</v>
      </c>
      <c r="J5" s="1" t="s">
        <v>2</v>
      </c>
      <c r="K5" s="2" t="s">
        <v>0</v>
      </c>
      <c r="L5" s="70" t="s">
        <v>19</v>
      </c>
      <c r="M5" s="70" t="s">
        <v>70</v>
      </c>
      <c r="N5" s="70" t="s">
        <v>45</v>
      </c>
      <c r="O5" s="1" t="s">
        <v>88</v>
      </c>
      <c r="Q5" s="17">
        <v>0</v>
      </c>
      <c r="R5" s="16">
        <f>EDATE(dayOne,-1)</f>
        <v>44896</v>
      </c>
      <c r="S5" s="15">
        <f t="shared" ref="S5:S16" si="0">MONTH(R5)</f>
        <v>12</v>
      </c>
      <c r="T5" s="15">
        <f>WEEKDAY(R5,2)</f>
        <v>4</v>
      </c>
      <c r="U5" s="26">
        <f>1-$T5</f>
        <v>-3</v>
      </c>
      <c r="V5" s="15" t="str">
        <f>UPPER(TEXT(EDATE(R5,0),"mmmm ")) &amp; YEAR(R5)</f>
        <v>DECEMBER 2022</v>
      </c>
    </row>
    <row r="6" spans="2:22" ht="12.6" thickBot="1" x14ac:dyDescent="0.3">
      <c r="B6" s="27" t="s">
        <v>45</v>
      </c>
      <c r="C6" s="66">
        <v>2023</v>
      </c>
      <c r="F6" s="97">
        <v>44927</v>
      </c>
      <c r="G6" s="98" t="s">
        <v>105</v>
      </c>
      <c r="J6" s="60">
        <f>tbCal2[[#This Row],[DatoTal]]</f>
        <v>44950</v>
      </c>
      <c r="K6" s="58" t="s">
        <v>38</v>
      </c>
      <c r="L6" s="59">
        <v>24</v>
      </c>
      <c r="M6" s="59">
        <v>1</v>
      </c>
      <c r="N6" s="59"/>
      <c r="O6" s="61">
        <f>DATE(
  IF(tbCal2[[#This Row],[År]]&gt;0,
    tbCal2[[#This Row],[År]],
    IF(tbCal2[[#This Row],[Måned]]&gt;=month1,year,year+1)
  ),
  tbCal2[[#This Row],[Måned]],
  tbCal2[[#This Row],[Dag]]
)</f>
        <v>44950</v>
      </c>
      <c r="Q6" s="17">
        <v>1</v>
      </c>
      <c r="R6" s="16">
        <f>DATE(year,month1,1)</f>
        <v>44927</v>
      </c>
      <c r="S6" s="15">
        <f t="shared" si="0"/>
        <v>1</v>
      </c>
      <c r="T6" s="15">
        <f>WEEKDAY(dayOne,2)</f>
        <v>7</v>
      </c>
      <c r="U6" s="26">
        <f>1-$T6</f>
        <v>-6</v>
      </c>
      <c r="V6" s="15" t="str">
        <f t="shared" ref="V6:V18" si="1">UPPER(TEXT(EDATE(R6,0),"mmmm ")) &amp; YEAR(R6)</f>
        <v>JANUAR 2023</v>
      </c>
    </row>
    <row r="7" spans="2:22" ht="12" x14ac:dyDescent="0.25">
      <c r="F7" s="97">
        <v>44932</v>
      </c>
      <c r="G7" s="98" t="s">
        <v>106</v>
      </c>
      <c r="J7" s="60">
        <f>tbCal2[[#This Row],[DatoTal]]</f>
        <v>44962</v>
      </c>
      <c r="K7" s="58" t="s">
        <v>39</v>
      </c>
      <c r="L7" s="59">
        <v>5</v>
      </c>
      <c r="M7" s="59">
        <v>2</v>
      </c>
      <c r="N7" s="59"/>
      <c r="O7" s="61">
        <f>DATE(
  IF(tbCal2[[#This Row],[År]]&gt;0,
    tbCal2[[#This Row],[År]],
    IF(tbCal2[[#This Row],[Måned]]&gt;=month1,year,year+1)
  ),
  tbCal2[[#This Row],[Måned]],
  tbCal2[[#This Row],[Dag]]
)</f>
        <v>44962</v>
      </c>
      <c r="Q7" s="17">
        <v>2</v>
      </c>
      <c r="R7" s="16">
        <f t="shared" ref="R7:R18" si="2">EDATE(R6,1)</f>
        <v>44958</v>
      </c>
      <c r="S7" s="15">
        <f t="shared" si="0"/>
        <v>2</v>
      </c>
      <c r="T7" s="15">
        <f t="shared" ref="T7:T16" si="3">WEEKDAY(R7,2)</f>
        <v>3</v>
      </c>
      <c r="U7" s="26">
        <f>1-$T7</f>
        <v>-2</v>
      </c>
      <c r="V7" s="15" t="str">
        <f t="shared" si="1"/>
        <v>FEBRUAR 2023</v>
      </c>
    </row>
    <row r="8" spans="2:22" ht="13.2" x14ac:dyDescent="0.25">
      <c r="B8" s="10" t="s">
        <v>19</v>
      </c>
      <c r="C8" s="11" t="s">
        <v>20</v>
      </c>
      <c r="D8" s="11" t="s">
        <v>56</v>
      </c>
      <c r="F8" s="97">
        <v>44971</v>
      </c>
      <c r="G8" s="98" t="s">
        <v>25</v>
      </c>
      <c r="J8" s="60">
        <f>tbCal2[[#This Row],[DatoTal]]</f>
        <v>44963</v>
      </c>
      <c r="K8" s="58" t="s">
        <v>40</v>
      </c>
      <c r="L8" s="59">
        <v>6</v>
      </c>
      <c r="M8" s="59">
        <v>2</v>
      </c>
      <c r="N8" s="59"/>
      <c r="O8" s="61">
        <f>DATE(
  IF(tbCal2[[#This Row],[År]]&gt;0,
    tbCal2[[#This Row],[År]],
    IF(tbCal2[[#This Row],[Måned]]&gt;=month1,year,year+1)
  ),
  tbCal2[[#This Row],[Måned]],
  tbCal2[[#This Row],[Dag]]
)</f>
        <v>44963</v>
      </c>
      <c r="Q8" s="17">
        <v>3</v>
      </c>
      <c r="R8" s="16">
        <f t="shared" si="2"/>
        <v>44986</v>
      </c>
      <c r="S8" s="15">
        <f t="shared" si="0"/>
        <v>3</v>
      </c>
      <c r="T8" s="15">
        <f t="shared" si="3"/>
        <v>3</v>
      </c>
      <c r="U8" s="26">
        <f>1-$T8</f>
        <v>-2</v>
      </c>
      <c r="V8" s="15" t="str">
        <f t="shared" si="1"/>
        <v>MARTS 2023</v>
      </c>
    </row>
    <row r="9" spans="2:22" ht="12" x14ac:dyDescent="0.25">
      <c r="B9" s="13">
        <v>1</v>
      </c>
      <c r="C9" s="13" t="s">
        <v>15</v>
      </c>
      <c r="D9" s="13" t="s">
        <v>57</v>
      </c>
      <c r="F9" s="97">
        <v>44976</v>
      </c>
      <c r="G9" s="98" t="s">
        <v>26</v>
      </c>
      <c r="J9" s="60">
        <f>tbCal2[[#This Row],[DatoTal]]</f>
        <v>44971</v>
      </c>
      <c r="K9" s="58" t="s">
        <v>25</v>
      </c>
      <c r="L9" s="59">
        <v>14</v>
      </c>
      <c r="M9" s="59">
        <v>2</v>
      </c>
      <c r="N9" s="59"/>
      <c r="O9" s="61">
        <f>DATE(
  IF(tbCal2[[#This Row],[År]]&gt;0,
    tbCal2[[#This Row],[År]],
    IF(tbCal2[[#This Row],[Måned]]&gt;=month1,year,year+1)
  ),
  tbCal2[[#This Row],[Måned]],
  tbCal2[[#This Row],[Dag]]
)</f>
        <v>44971</v>
      </c>
      <c r="Q9" s="17">
        <v>4</v>
      </c>
      <c r="R9" s="16">
        <f t="shared" si="2"/>
        <v>45017</v>
      </c>
      <c r="S9" s="15">
        <f t="shared" si="0"/>
        <v>4</v>
      </c>
      <c r="T9" s="15">
        <f t="shared" si="3"/>
        <v>6</v>
      </c>
      <c r="U9" s="26">
        <f>1-$T9</f>
        <v>-5</v>
      </c>
      <c r="V9" s="15" t="str">
        <f t="shared" si="1"/>
        <v>APRIL 2023</v>
      </c>
    </row>
    <row r="10" spans="2:22" ht="12" x14ac:dyDescent="0.25">
      <c r="B10" s="13">
        <v>2</v>
      </c>
      <c r="C10" s="13" t="s">
        <v>16</v>
      </c>
      <c r="D10" s="13" t="s">
        <v>58</v>
      </c>
      <c r="F10" s="97">
        <v>45011</v>
      </c>
      <c r="G10" s="98" t="s">
        <v>27</v>
      </c>
      <c r="J10" s="60">
        <f>tbCal2[[#This Row],[DatoTal]]</f>
        <v>44993</v>
      </c>
      <c r="K10" s="58" t="s">
        <v>84</v>
      </c>
      <c r="L10" s="59">
        <v>8</v>
      </c>
      <c r="M10" s="59">
        <v>3</v>
      </c>
      <c r="N10" s="59"/>
      <c r="O10" s="62">
        <f>DATE(
  IF(tbCal2[[#This Row],[År]]&gt;0,
    tbCal2[[#This Row],[År]],
    IF(tbCal2[[#This Row],[Måned]]&gt;=month1,year,year+1)
  ),
  tbCal2[[#This Row],[Måned]],
  tbCal2[[#This Row],[Dag]]
)</f>
        <v>44993</v>
      </c>
      <c r="Q10" s="17">
        <v>5</v>
      </c>
      <c r="R10" s="16">
        <f t="shared" si="2"/>
        <v>45047</v>
      </c>
      <c r="S10" s="15">
        <f t="shared" si="0"/>
        <v>5</v>
      </c>
      <c r="T10" s="15">
        <f t="shared" si="3"/>
        <v>1</v>
      </c>
      <c r="U10" s="26">
        <f>1-$T10</f>
        <v>0</v>
      </c>
      <c r="V10" s="15" t="str">
        <f t="shared" si="1"/>
        <v>MAJ 2023</v>
      </c>
    </row>
    <row r="11" spans="2:22" ht="12" x14ac:dyDescent="0.25">
      <c r="B11" s="13">
        <v>3</v>
      </c>
      <c r="C11" s="13" t="s">
        <v>17</v>
      </c>
      <c r="D11" s="13" t="s">
        <v>59</v>
      </c>
      <c r="F11" s="97">
        <v>45022</v>
      </c>
      <c r="G11" s="98" t="s">
        <v>5</v>
      </c>
      <c r="J11" s="60">
        <f>tbCal2[[#This Row],[DatoTal]]</f>
        <v>45020</v>
      </c>
      <c r="K11" s="58" t="s">
        <v>37</v>
      </c>
      <c r="L11" s="59">
        <v>4</v>
      </c>
      <c r="M11" s="59">
        <v>4</v>
      </c>
      <c r="N11" s="59"/>
      <c r="O11" s="62">
        <f>DATE(
  IF(tbCal2[[#This Row],[År]]&gt;0,
    tbCal2[[#This Row],[År]],
    IF(tbCal2[[#This Row],[Måned]]&gt;=month1,year,year+1)
  ),
  tbCal2[[#This Row],[Måned]],
  tbCal2[[#This Row],[Dag]]
)</f>
        <v>45020</v>
      </c>
      <c r="Q11" s="17">
        <v>6</v>
      </c>
      <c r="R11" s="16">
        <f t="shared" si="2"/>
        <v>45078</v>
      </c>
      <c r="S11" s="15">
        <f t="shared" si="0"/>
        <v>6</v>
      </c>
      <c r="T11" s="15">
        <f t="shared" si="3"/>
        <v>4</v>
      </c>
      <c r="U11" s="26">
        <f>1-$T11</f>
        <v>-3</v>
      </c>
      <c r="V11" s="15" t="str">
        <f t="shared" si="1"/>
        <v>JUNI 2023</v>
      </c>
    </row>
    <row r="12" spans="2:22" ht="12" x14ac:dyDescent="0.25">
      <c r="B12" s="13">
        <v>4</v>
      </c>
      <c r="C12" s="13" t="s">
        <v>18</v>
      </c>
      <c r="D12" s="13" t="s">
        <v>60</v>
      </c>
      <c r="F12" s="97">
        <v>45023</v>
      </c>
      <c r="G12" s="98" t="s">
        <v>6</v>
      </c>
      <c r="J12" s="60">
        <f>tbCal2[[#This Row],[DatoTal]]</f>
        <v>45032</v>
      </c>
      <c r="K12" s="58" t="s">
        <v>35</v>
      </c>
      <c r="L12" s="59">
        <v>16</v>
      </c>
      <c r="M12" s="59">
        <v>4</v>
      </c>
      <c r="N12" s="59"/>
      <c r="O12" s="62">
        <f>DATE(
  IF(tbCal2[[#This Row],[År]]&gt;0,
    tbCal2[[#This Row],[År]],
    IF(tbCal2[[#This Row],[Måned]]&gt;=month1,year,year+1)
  ),
  tbCal2[[#This Row],[Måned]],
  tbCal2[[#This Row],[Dag]]
)</f>
        <v>45032</v>
      </c>
      <c r="Q12" s="17">
        <v>7</v>
      </c>
      <c r="R12" s="16">
        <f t="shared" si="2"/>
        <v>45108</v>
      </c>
      <c r="S12" s="15">
        <f t="shared" si="0"/>
        <v>7</v>
      </c>
      <c r="T12" s="15">
        <f t="shared" si="3"/>
        <v>6</v>
      </c>
      <c r="U12" s="26">
        <f>1-$T12</f>
        <v>-5</v>
      </c>
      <c r="V12" s="15" t="str">
        <f t="shared" si="1"/>
        <v>JULI 2023</v>
      </c>
    </row>
    <row r="13" spans="2:22" ht="12" x14ac:dyDescent="0.25">
      <c r="B13" s="13">
        <v>5</v>
      </c>
      <c r="C13" s="13" t="s">
        <v>21</v>
      </c>
      <c r="D13" s="13" t="s">
        <v>61</v>
      </c>
      <c r="F13" s="97">
        <v>45026</v>
      </c>
      <c r="G13" s="98" t="s">
        <v>28</v>
      </c>
      <c r="J13" s="60">
        <f>tbCal2[[#This Row],[DatoTal]]</f>
        <v>45037</v>
      </c>
      <c r="K13" s="58" t="s">
        <v>41</v>
      </c>
      <c r="L13" s="59">
        <v>21</v>
      </c>
      <c r="M13" s="59">
        <v>4</v>
      </c>
      <c r="N13" s="59"/>
      <c r="O13" s="62">
        <f>DATE(
  IF(tbCal2[[#This Row],[År]]&gt;0,
    tbCal2[[#This Row],[År]],
    IF(tbCal2[[#This Row],[Måned]]&gt;=month1,year,year+1)
  ),
  tbCal2[[#This Row],[Måned]],
  tbCal2[[#This Row],[Dag]]
)</f>
        <v>45037</v>
      </c>
      <c r="Q13" s="17">
        <v>8</v>
      </c>
      <c r="R13" s="16">
        <f t="shared" si="2"/>
        <v>45139</v>
      </c>
      <c r="S13" s="15">
        <f t="shared" si="0"/>
        <v>8</v>
      </c>
      <c r="T13" s="15">
        <f t="shared" si="3"/>
        <v>2</v>
      </c>
      <c r="U13" s="26">
        <f>1-$T13</f>
        <v>-1</v>
      </c>
      <c r="V13" s="15" t="str">
        <f t="shared" si="1"/>
        <v>AUGUST 2023</v>
      </c>
    </row>
    <row r="14" spans="2:22" ht="12" x14ac:dyDescent="0.25">
      <c r="B14" s="13">
        <v>6</v>
      </c>
      <c r="C14" s="13" t="s">
        <v>22</v>
      </c>
      <c r="D14" s="13" t="s">
        <v>62</v>
      </c>
      <c r="F14" s="97">
        <v>45051</v>
      </c>
      <c r="G14" s="98" t="s">
        <v>29</v>
      </c>
      <c r="J14" s="60">
        <f>tbCal2[[#This Row],[DatoTal]]</f>
        <v>45072</v>
      </c>
      <c r="K14" s="58" t="s">
        <v>36</v>
      </c>
      <c r="L14" s="59">
        <v>26</v>
      </c>
      <c r="M14" s="59">
        <v>5</v>
      </c>
      <c r="N14" s="59"/>
      <c r="O14" s="62">
        <f>DATE(
  IF(tbCal2[[#This Row],[År]]&gt;0,
    tbCal2[[#This Row],[År]],
    IF(tbCal2[[#This Row],[Måned]]&gt;=month1,year,year+1)
  ),
  tbCal2[[#This Row],[Måned]],
  tbCal2[[#This Row],[Dag]]
)</f>
        <v>45072</v>
      </c>
      <c r="Q14" s="17">
        <v>9</v>
      </c>
      <c r="R14" s="16">
        <f t="shared" si="2"/>
        <v>45170</v>
      </c>
      <c r="S14" s="15">
        <f t="shared" si="0"/>
        <v>9</v>
      </c>
      <c r="T14" s="15">
        <f t="shared" si="3"/>
        <v>5</v>
      </c>
      <c r="U14" s="26">
        <f>1-$T14</f>
        <v>-4</v>
      </c>
      <c r="V14" s="15" t="str">
        <f t="shared" si="1"/>
        <v>SEPTEMBER 2023</v>
      </c>
    </row>
    <row r="15" spans="2:22" ht="12" x14ac:dyDescent="0.25">
      <c r="B15" s="13">
        <v>7</v>
      </c>
      <c r="C15" s="13" t="s">
        <v>23</v>
      </c>
      <c r="D15" s="13" t="s">
        <v>63</v>
      </c>
      <c r="F15" s="97">
        <v>45064</v>
      </c>
      <c r="G15" s="98" t="s">
        <v>82</v>
      </c>
      <c r="J15" s="60">
        <f>tbCal2[[#This Row],[DatoTal]]</f>
        <v>45084</v>
      </c>
      <c r="K15" s="58" t="s">
        <v>43</v>
      </c>
      <c r="L15" s="59">
        <v>7</v>
      </c>
      <c r="M15" s="59">
        <v>6</v>
      </c>
      <c r="N15" s="59"/>
      <c r="O15" s="62">
        <f>DATE(
  IF(tbCal2[[#This Row],[År]]&gt;0,
    tbCal2[[#This Row],[År]],
    IF(tbCal2[[#This Row],[Måned]]&gt;=month1,year,year+1)
  ),
  tbCal2[[#This Row],[Måned]],
  tbCal2[[#This Row],[Dag]]
)</f>
        <v>45084</v>
      </c>
      <c r="Q15" s="17">
        <v>10</v>
      </c>
      <c r="R15" s="16">
        <f t="shared" si="2"/>
        <v>45200</v>
      </c>
      <c r="S15" s="15">
        <f t="shared" si="0"/>
        <v>10</v>
      </c>
      <c r="T15" s="15">
        <f t="shared" si="3"/>
        <v>7</v>
      </c>
      <c r="U15" s="26">
        <f>1-$T15</f>
        <v>-6</v>
      </c>
      <c r="V15" s="15" t="str">
        <f t="shared" si="1"/>
        <v>OKTOBER 2023</v>
      </c>
    </row>
    <row r="16" spans="2:22" ht="12" x14ac:dyDescent="0.25">
      <c r="F16" s="97">
        <v>45075</v>
      </c>
      <c r="G16" s="98" t="s">
        <v>30</v>
      </c>
      <c r="J16" s="60">
        <f>tbCal2[[#This Row],[DatoTal]]</f>
        <v>45088</v>
      </c>
      <c r="K16" s="58" t="s">
        <v>42</v>
      </c>
      <c r="L16" s="59">
        <v>11</v>
      </c>
      <c r="M16" s="59">
        <v>6</v>
      </c>
      <c r="N16" s="59"/>
      <c r="O16" s="62">
        <f>DATE(
  IF(tbCal2[[#This Row],[År]]&gt;0,
    tbCal2[[#This Row],[År]],
    IF(tbCal2[[#This Row],[Måned]]&gt;=month1,year,year+1)
  ),
  tbCal2[[#This Row],[Måned]],
  tbCal2[[#This Row],[Dag]]
)</f>
        <v>45088</v>
      </c>
      <c r="Q16" s="17">
        <v>11</v>
      </c>
      <c r="R16" s="16">
        <f t="shared" si="2"/>
        <v>45231</v>
      </c>
      <c r="S16" s="15">
        <f t="shared" si="0"/>
        <v>11</v>
      </c>
      <c r="T16" s="15">
        <f t="shared" si="3"/>
        <v>3</v>
      </c>
      <c r="U16" s="26">
        <f>1-$T16</f>
        <v>-2</v>
      </c>
      <c r="V16" s="15" t="str">
        <f t="shared" si="1"/>
        <v>NOVEMBER 2023</v>
      </c>
    </row>
    <row r="17" spans="2:22" ht="15" x14ac:dyDescent="0.25">
      <c r="B17" s="3" t="s">
        <v>93</v>
      </c>
      <c r="C17" s="3"/>
      <c r="D17" s="3"/>
      <c r="F17" s="97">
        <v>45082</v>
      </c>
      <c r="G17" s="98" t="s">
        <v>7</v>
      </c>
      <c r="J17" s="60">
        <f>tbCal2[[#This Row],[DatoTal]]</f>
        <v>45166</v>
      </c>
      <c r="K17" s="58" t="s">
        <v>44</v>
      </c>
      <c r="L17" s="59">
        <v>28</v>
      </c>
      <c r="M17" s="59">
        <v>8</v>
      </c>
      <c r="N17" s="59"/>
      <c r="O17" s="62">
        <f>DATE(
  IF(tbCal2[[#This Row],[År]]&gt;0,
    tbCal2[[#This Row],[År]],
    IF(tbCal2[[#This Row],[Måned]]&gt;=month1,year,year+1)
  ),
  tbCal2[[#This Row],[Måned]],
  tbCal2[[#This Row],[Dag]]
)</f>
        <v>45166</v>
      </c>
      <c r="Q17" s="17">
        <v>12</v>
      </c>
      <c r="R17" s="16">
        <f t="shared" si="2"/>
        <v>45261</v>
      </c>
      <c r="S17" s="15">
        <f t="shared" ref="S17:S18" si="4">MONTH(R17)</f>
        <v>12</v>
      </c>
      <c r="T17" s="15">
        <f t="shared" ref="T17:T18" si="5">WEEKDAY(R17,2)</f>
        <v>5</v>
      </c>
      <c r="U17" s="26">
        <f>1-$T17</f>
        <v>-4</v>
      </c>
      <c r="V17" s="15" t="str">
        <f t="shared" si="1"/>
        <v>DECEMBER 2023</v>
      </c>
    </row>
    <row r="18" spans="2:22" ht="12.6" thickBot="1" x14ac:dyDescent="0.3">
      <c r="B18" s="64" t="s">
        <v>96</v>
      </c>
      <c r="C18" s="64"/>
      <c r="D18" s="64"/>
      <c r="F18" s="97">
        <v>45098</v>
      </c>
      <c r="G18" s="98" t="s">
        <v>111</v>
      </c>
      <c r="Q18" s="17">
        <v>13</v>
      </c>
      <c r="R18" s="16">
        <f t="shared" si="2"/>
        <v>45292</v>
      </c>
      <c r="S18" s="15">
        <f t="shared" si="4"/>
        <v>1</v>
      </c>
      <c r="T18" s="15">
        <f t="shared" si="5"/>
        <v>1</v>
      </c>
      <c r="U18" s="26">
        <f>1-$T18</f>
        <v>0</v>
      </c>
      <c r="V18" s="15" t="str">
        <f t="shared" si="1"/>
        <v>JANUAR 2024</v>
      </c>
    </row>
    <row r="19" spans="2:22" ht="12.6" thickBot="1" x14ac:dyDescent="0.3">
      <c r="B19" s="67" t="s">
        <v>97</v>
      </c>
      <c r="C19" s="68"/>
      <c r="D19" s="65" t="s">
        <v>91</v>
      </c>
      <c r="F19" s="97">
        <v>45100</v>
      </c>
      <c r="G19" s="98" t="s">
        <v>31</v>
      </c>
    </row>
    <row r="20" spans="2:22" ht="12" x14ac:dyDescent="0.25">
      <c r="F20" s="97">
        <v>45228</v>
      </c>
      <c r="G20" s="98" t="s">
        <v>32</v>
      </c>
    </row>
    <row r="21" spans="2:22" ht="12.6" thickBot="1" x14ac:dyDescent="0.3">
      <c r="B21" s="63" t="s">
        <v>94</v>
      </c>
      <c r="C21" s="63"/>
      <c r="D21" s="63"/>
      <c r="F21" s="97">
        <v>45230</v>
      </c>
      <c r="G21" s="98" t="s">
        <v>33</v>
      </c>
    </row>
    <row r="22" spans="2:22" ht="12.6" thickBot="1" x14ac:dyDescent="0.3">
      <c r="B22" s="67" t="s">
        <v>95</v>
      </c>
      <c r="C22" s="68"/>
      <c r="D22" s="65" t="s">
        <v>91</v>
      </c>
      <c r="F22" s="97">
        <v>45241</v>
      </c>
      <c r="G22" s="98" t="s">
        <v>110</v>
      </c>
    </row>
    <row r="23" spans="2:22" ht="12" x14ac:dyDescent="0.25">
      <c r="F23" s="97">
        <v>45284</v>
      </c>
      <c r="G23" s="98" t="s">
        <v>3</v>
      </c>
    </row>
    <row r="24" spans="2:22" ht="12" x14ac:dyDescent="0.25">
      <c r="F24" s="97">
        <v>45285</v>
      </c>
      <c r="G24" s="98" t="s">
        <v>83</v>
      </c>
    </row>
    <row r="25" spans="2:22" ht="12" x14ac:dyDescent="0.25">
      <c r="F25" s="97">
        <v>45286</v>
      </c>
      <c r="G25" s="98" t="s">
        <v>34</v>
      </c>
    </row>
    <row r="26" spans="2:22" ht="12" x14ac:dyDescent="0.25">
      <c r="F26" s="97">
        <v>45291</v>
      </c>
      <c r="G26" s="98" t="s">
        <v>4</v>
      </c>
    </row>
    <row r="27" spans="2:22" ht="12" x14ac:dyDescent="0.25">
      <c r="F27" s="97">
        <v>45292</v>
      </c>
      <c r="G27" s="98" t="s">
        <v>105</v>
      </c>
    </row>
    <row r="28" spans="2:22" ht="12" x14ac:dyDescent="0.25">
      <c r="F28" s="97">
        <v>45297</v>
      </c>
      <c r="G28" s="98" t="s">
        <v>106</v>
      </c>
    </row>
    <row r="29" spans="2:22" ht="12" x14ac:dyDescent="0.25">
      <c r="F29" s="97">
        <v>45333</v>
      </c>
      <c r="G29" s="98" t="s">
        <v>26</v>
      </c>
    </row>
    <row r="30" spans="2:22" ht="12" x14ac:dyDescent="0.25">
      <c r="F30" s="97">
        <v>45336</v>
      </c>
      <c r="G30" s="98" t="s">
        <v>25</v>
      </c>
    </row>
    <row r="31" spans="2:22" ht="12" x14ac:dyDescent="0.25">
      <c r="F31" s="97">
        <v>45379</v>
      </c>
      <c r="G31" s="98" t="s">
        <v>5</v>
      </c>
    </row>
    <row r="32" spans="2:22" ht="12" x14ac:dyDescent="0.25">
      <c r="F32" s="97">
        <v>45380</v>
      </c>
      <c r="G32" s="98" t="s">
        <v>6</v>
      </c>
    </row>
    <row r="33" spans="6:7" ht="12" x14ac:dyDescent="0.25">
      <c r="F33" s="97">
        <v>45382</v>
      </c>
      <c r="G33" s="98" t="s">
        <v>27</v>
      </c>
    </row>
    <row r="34" spans="6:7" ht="12" x14ac:dyDescent="0.25">
      <c r="F34" s="97">
        <v>45383</v>
      </c>
      <c r="G34" s="98" t="s">
        <v>28</v>
      </c>
    </row>
    <row r="35" spans="6:7" ht="12" x14ac:dyDescent="0.25">
      <c r="F35" s="97">
        <v>45408</v>
      </c>
      <c r="G35" s="98" t="s">
        <v>29</v>
      </c>
    </row>
    <row r="36" spans="6:7" ht="12" x14ac:dyDescent="0.25">
      <c r="F36" s="97">
        <v>45421</v>
      </c>
      <c r="G36" s="98" t="s">
        <v>82</v>
      </c>
    </row>
    <row r="37" spans="6:7" ht="12" x14ac:dyDescent="0.25">
      <c r="F37" s="97">
        <v>45432</v>
      </c>
      <c r="G37" s="98" t="s">
        <v>30</v>
      </c>
    </row>
    <row r="38" spans="6:7" ht="12" x14ac:dyDescent="0.25">
      <c r="F38" s="97">
        <v>45448</v>
      </c>
      <c r="G38" s="98" t="s">
        <v>7</v>
      </c>
    </row>
    <row r="39" spans="6:7" ht="12" x14ac:dyDescent="0.25">
      <c r="F39" s="97">
        <v>45464</v>
      </c>
      <c r="G39" s="98" t="s">
        <v>111</v>
      </c>
    </row>
    <row r="40" spans="6:7" ht="12" x14ac:dyDescent="0.25">
      <c r="F40" s="97">
        <v>45466</v>
      </c>
      <c r="G40" s="98" t="s">
        <v>31</v>
      </c>
    </row>
    <row r="41" spans="6:7" ht="12" x14ac:dyDescent="0.25">
      <c r="F41" s="97">
        <v>45592</v>
      </c>
      <c r="G41" s="98" t="s">
        <v>32</v>
      </c>
    </row>
    <row r="42" spans="6:7" ht="12" x14ac:dyDescent="0.25">
      <c r="F42" s="97">
        <v>45596</v>
      </c>
      <c r="G42" s="98" t="s">
        <v>33</v>
      </c>
    </row>
    <row r="43" spans="6:7" ht="12" x14ac:dyDescent="0.25">
      <c r="F43" s="97">
        <v>45607</v>
      </c>
      <c r="G43" s="98" t="s">
        <v>110</v>
      </c>
    </row>
    <row r="44" spans="6:7" ht="12" x14ac:dyDescent="0.25">
      <c r="F44" s="97">
        <v>45650</v>
      </c>
      <c r="G44" s="98" t="s">
        <v>3</v>
      </c>
    </row>
    <row r="45" spans="6:7" ht="12" x14ac:dyDescent="0.25">
      <c r="F45" s="97">
        <v>45651</v>
      </c>
      <c r="G45" s="98" t="s">
        <v>83</v>
      </c>
    </row>
    <row r="46" spans="6:7" ht="12" x14ac:dyDescent="0.25">
      <c r="F46" s="97">
        <v>45652</v>
      </c>
      <c r="G46" s="98" t="s">
        <v>34</v>
      </c>
    </row>
    <row r="47" spans="6:7" ht="12" x14ac:dyDescent="0.25">
      <c r="F47" s="97">
        <v>45657</v>
      </c>
      <c r="G47" s="98" t="s">
        <v>4</v>
      </c>
    </row>
  </sheetData>
  <sortState xmlns:xlrd2="http://schemas.microsoft.com/office/spreadsheetml/2017/richdata2" ref="F6:G47">
    <sortCondition ref="F6"/>
  </sortState>
  <conditionalFormatting sqref="F6:G47">
    <cfRule type="expression" dxfId="1" priority="305">
      <formula>MOD(YEAR($F6),2)=0</formula>
    </cfRule>
  </conditionalFormatting>
  <conditionalFormatting sqref="F6:F47">
    <cfRule type="duplicateValues" dxfId="0" priority="358"/>
  </conditionalFormatting>
  <dataValidations disablePrompts="1" count="1">
    <dataValidation type="list" allowBlank="1" showInputMessage="1" showErrorMessage="1" sqref="D19 D22" xr:uid="{FC6FF6F9-2461-48C5-834A-E1AB50B406BE}">
      <formula1>"J,N"</formula1>
    </dataValidation>
  </dataValidations>
  <hyperlinks>
    <hyperlink ref="G3" r:id="rId1" xr:uid="{00000000-0004-0000-0500-000000000000}"/>
  </hyperlinks>
  <pageMargins left="0.7" right="0.7" top="0.75" bottom="0.75" header="0.3" footer="0.3"/>
  <pageSetup paperSize="9" orientation="portrait" horizontalDpi="4294967293" verticalDpi="0" r:id="rId2"/>
  <legacyDrawing r:id="rId3"/>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22</vt:i4>
      </vt:variant>
    </vt:vector>
  </HeadingPairs>
  <TitlesOfParts>
    <vt:vector size="27" baseType="lpstr">
      <vt:lpstr>TipsPlus</vt:lpstr>
      <vt:lpstr>Licens</vt:lpstr>
      <vt:lpstr>Halvår</vt:lpstr>
      <vt:lpstr>Måned</vt:lpstr>
      <vt:lpstr>Indstillinger</vt:lpstr>
      <vt:lpstr>Måned!calend1</vt:lpstr>
      <vt:lpstr>Indstillinger!dayOne</vt:lpstr>
      <vt:lpstr>Måned!dayOne</vt:lpstr>
      <vt:lpstr>h1Formulas1</vt:lpstr>
      <vt:lpstr>h1Formulas2</vt:lpstr>
      <vt:lpstr>h2Formulas1</vt:lpstr>
      <vt:lpstr>h2Formulas2</vt:lpstr>
      <vt:lpstr>Halvår!half1</vt:lpstr>
      <vt:lpstr>Halvår!half2</vt:lpstr>
      <vt:lpstr>headMth</vt:lpstr>
      <vt:lpstr>month1</vt:lpstr>
      <vt:lpstr>optionsColor</vt:lpstr>
      <vt:lpstr>showDates1</vt:lpstr>
      <vt:lpstr>showDates2</vt:lpstr>
      <vt:lpstr>Halvår!Udskriftsområde</vt:lpstr>
      <vt:lpstr>Licens!Udskriftsområde</vt:lpstr>
      <vt:lpstr>Måned!Udskriftsområde</vt:lpstr>
      <vt:lpstr>TipsPlus!Udskriftsområde</vt:lpstr>
      <vt:lpstr>xCal</vt:lpstr>
      <vt:lpstr>year</vt:lpstr>
      <vt:lpstr>zDates1</vt:lpstr>
      <vt:lpstr>zDates2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 Elting</dc:creator>
  <cp:lastModifiedBy>Bent Elting</cp:lastModifiedBy>
  <cp:lastPrinted>2019-11-22T15:58:13Z</cp:lastPrinted>
  <dcterms:created xsi:type="dcterms:W3CDTF">2016-11-21T13:27:05Z</dcterms:created>
  <dcterms:modified xsi:type="dcterms:W3CDTF">2022-12-06T08:55:07Z</dcterms:modified>
</cp:coreProperties>
</file>